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7400" windowHeight="12800" tabRatio="765" activeTab="0"/>
  </bookViews>
  <sheets>
    <sheet name="VL Intérieur" sheetId="1" r:id="rId1"/>
    <sheet name="VL Extérieur" sheetId="2" r:id="rId2"/>
    <sheet name="F1E" sheetId="3" r:id="rId3"/>
    <sheet name="VCC" sheetId="4" r:id="rId4"/>
    <sheet name="Avion voltige RC" sheetId="5" r:id="rId5"/>
    <sheet name="VGM" sheetId="6" r:id="rId6"/>
    <sheet name="Avion voltige Indoor RC" sheetId="7" r:id="rId7"/>
    <sheet name="Hélicoptère voltige RC" sheetId="8" r:id="rId8"/>
    <sheet name="Racer" sheetId="9" r:id="rId9"/>
    <sheet name="Maquette RC" sheetId="10" r:id="rId10"/>
    <sheet name="F3B" sheetId="11" r:id="rId11"/>
    <sheet name="F3F" sheetId="12" r:id="rId12"/>
    <sheet name="F3I" sheetId="13" r:id="rId13"/>
    <sheet name="F3J" sheetId="14" r:id="rId14"/>
    <sheet name="F3K" sheetId="15" r:id="rId15"/>
    <sheet name="Motoplaneur électrique" sheetId="16" r:id="rId16"/>
    <sheet name="Electro 7" sheetId="17" r:id="rId17"/>
    <sheet name="F7A" sheetId="18" r:id="rId18"/>
  </sheets>
  <definedNames>
    <definedName name="_xlnm.Print_Titles" localSheetId="11">'F3F'!$B:$C</definedName>
    <definedName name="_xlnm.Print_Titles" localSheetId="0">'VL Intérieur'!$1:$2</definedName>
    <definedName name="_xlnm.Print_Area" localSheetId="2">'F1E'!$B$1:$AC$33</definedName>
    <definedName name="_xlnm.Print_Area" localSheetId="11">'F3F'!$A$1:$T$39</definedName>
    <definedName name="_xlnm.Print_Area" localSheetId="12">'F3I'!$B$1:$P$34</definedName>
    <definedName name="_xlnm.Print_Area" localSheetId="13">'F3J'!$B$1:$R$59</definedName>
    <definedName name="_xlnm.Print_Area" localSheetId="17">'F7A'!$A$1:$R$10</definedName>
    <definedName name="_xlnm.Print_Area" localSheetId="7">'Hélicoptère voltige RC'!$B$1:$O$28</definedName>
    <definedName name="_xlnm.Print_Area" localSheetId="9">'Maquette RC'!$B$1:$N$51</definedName>
    <definedName name="_xlnm.Print_Area" localSheetId="15">'Motoplaneur électrique'!$A$1:$O$21</definedName>
    <definedName name="_xlnm.Print_Area" localSheetId="8">'Racer'!$B$1:$P$58</definedName>
    <definedName name="_xlnm.Print_Area" localSheetId="3">'VCC'!$B$1:$O$111</definedName>
    <definedName name="_xlnm.Print_Area" localSheetId="1">'VL Extérieur'!$A$1:$P$278</definedName>
    <definedName name="_xlnm.Print_Area" localSheetId="0">'VL Intérieur'!$A$1:$Q$74</definedName>
  </definedNames>
  <calcPr fullCalcOnLoad="1"/>
</workbook>
</file>

<file path=xl/sharedStrings.xml><?xml version="1.0" encoding="utf-8"?>
<sst xmlns="http://schemas.openxmlformats.org/spreadsheetml/2006/main" count="3789" uniqueCount="1913">
  <si>
    <t>C/J</t>
  </si>
  <si>
    <t>Résultat</t>
  </si>
  <si>
    <t>/1000</t>
  </si>
  <si>
    <t>Vol 1</t>
  </si>
  <si>
    <t>Vol 2</t>
  </si>
  <si>
    <t>Vol 3</t>
  </si>
  <si>
    <t>ROUMET Aurélien</t>
  </si>
  <si>
    <t>PIETU Nicolas</t>
  </si>
  <si>
    <t>PIETU Stéphane</t>
  </si>
  <si>
    <t>Les Avionneux de Wavrin</t>
  </si>
  <si>
    <t>LOMBARD Laurent</t>
  </si>
  <si>
    <t>TURPAUD Fabien</t>
  </si>
  <si>
    <t>DOMINGOS Cyril</t>
  </si>
  <si>
    <t>BRAULT Rémi</t>
  </si>
  <si>
    <t>BIDAULT Jérémy</t>
  </si>
  <si>
    <t>CHAMBON Jérôme</t>
  </si>
  <si>
    <t>NOIRAULT Philippe</t>
  </si>
  <si>
    <t>BOURDAIRE Arnaud</t>
  </si>
  <si>
    <t>GUILLAUME Sébastien</t>
  </si>
  <si>
    <t>ROUSSEAU Pascal</t>
  </si>
  <si>
    <t>BLET Richard</t>
  </si>
  <si>
    <t>JAFFRE Logan</t>
  </si>
  <si>
    <t>BEYLARD Didier</t>
  </si>
  <si>
    <t>JAFFRE Dewi</t>
  </si>
  <si>
    <t>DROUHET Arnaud</t>
  </si>
  <si>
    <t>EON Gérard</t>
  </si>
  <si>
    <t>Vol 4</t>
  </si>
  <si>
    <t>MCB</t>
  </si>
  <si>
    <t>Aéromodélisme Contois</t>
  </si>
  <si>
    <t>Ailes Sparnaciennes</t>
  </si>
  <si>
    <t>Les Ailes Châtelleraudaises</t>
  </si>
  <si>
    <t>Aéromodel Club de Mitry Mory</t>
  </si>
  <si>
    <t>AVA</t>
  </si>
  <si>
    <t>Air Model Club de Romilly</t>
  </si>
  <si>
    <t>VVAC</t>
  </si>
  <si>
    <t>MAC Conchois</t>
  </si>
  <si>
    <t>Air Model Club Issoudin</t>
  </si>
  <si>
    <t>Club Modélisme Saclay</t>
  </si>
  <si>
    <t>HAUX Loïc</t>
  </si>
  <si>
    <t>ROTTELEUR Antony</t>
  </si>
  <si>
    <t>THIBLIER Pascal</t>
  </si>
  <si>
    <t>MICHEL Jacques</t>
  </si>
  <si>
    <t>BARDET Vincent</t>
  </si>
  <si>
    <t>MONIOT Bruno</t>
  </si>
  <si>
    <t>BERTHONNEAU Romain</t>
  </si>
  <si>
    <t>GAUTIER Florian</t>
  </si>
  <si>
    <t>MARIETTE Erwann</t>
  </si>
  <si>
    <t>FILATRIAU Jehan-Jacques</t>
  </si>
  <si>
    <t>DOMINGOS Fabrice</t>
  </si>
  <si>
    <t>MOCQUILLON Benjamin</t>
  </si>
  <si>
    <t>CASINI Philippe</t>
  </si>
  <si>
    <t>VOISIN Jean-Maxime</t>
  </si>
  <si>
    <t>CARRY Cyrille</t>
  </si>
  <si>
    <t>SIMON Thierry</t>
  </si>
  <si>
    <t>AMCY</t>
  </si>
  <si>
    <t>AS Sportive BP Atlantique</t>
  </si>
  <si>
    <t>Aéromodélisme du Creusot</t>
  </si>
  <si>
    <t>Aéromodélisme Réolais</t>
  </si>
  <si>
    <t>Formation Aéromodéliste Chalonnaise</t>
  </si>
  <si>
    <t>Les Mouettes d'Epinay sur Orge</t>
  </si>
  <si>
    <t>Flandre Radio Modélisme</t>
  </si>
  <si>
    <t>Aéromodélisme Pontois</t>
  </si>
  <si>
    <t>Aéromodèle Club du Choletais</t>
  </si>
  <si>
    <t>Hobby Club</t>
  </si>
  <si>
    <t>ACY Modélisme</t>
  </si>
  <si>
    <t>MACLA</t>
  </si>
  <si>
    <t>GRAVOUILLE Adrien</t>
  </si>
  <si>
    <t>COCHE Alexis</t>
  </si>
  <si>
    <t>BROQUEREAU Pierre</t>
  </si>
  <si>
    <t>MAYEUX Julien</t>
  </si>
  <si>
    <t>RIBIERE Elsa</t>
  </si>
  <si>
    <t>THEUREL Frédéric</t>
  </si>
  <si>
    <t>RENAULT Stéphanie</t>
  </si>
  <si>
    <t>DE MORATTI Patrick</t>
  </si>
  <si>
    <t>HAUX Denys</t>
  </si>
  <si>
    <t>DUGARD Allan</t>
  </si>
  <si>
    <t>GAUTIER Jean-Louis</t>
  </si>
  <si>
    <t>OMS Patrice</t>
  </si>
  <si>
    <t>BERTRAND Claude</t>
  </si>
  <si>
    <t>CHEVALIER Thibaud</t>
  </si>
  <si>
    <t>AA du Bassin de la Sambre</t>
  </si>
  <si>
    <t>Fun Fly Club</t>
  </si>
  <si>
    <t>Aéromodélisme Leucatois</t>
  </si>
  <si>
    <t>Les Coucous d'Etampes</t>
  </si>
  <si>
    <t>ACY</t>
  </si>
  <si>
    <t>J</t>
  </si>
  <si>
    <t>Rochefort Aéromodèle Club 17</t>
  </si>
  <si>
    <t>Catégorie Internationale (F3P)</t>
  </si>
  <si>
    <t>DIERICKX Benoit</t>
  </si>
  <si>
    <t>Championnat de France avion de voltige Indoor RC</t>
  </si>
  <si>
    <t>23 et 24 février 2008 - Châtellerault (Les Ailes Châtelleraudaises)</t>
  </si>
  <si>
    <t>Place</t>
  </si>
  <si>
    <t>N.C.</t>
  </si>
  <si>
    <t>Nom Prénom</t>
  </si>
  <si>
    <t>N° CRAM</t>
  </si>
  <si>
    <t>N° club</t>
  </si>
  <si>
    <t>Intitulé du club</t>
  </si>
  <si>
    <t>Catégorie nationale</t>
  </si>
  <si>
    <r>
      <t>Classement vol libre en musique</t>
    </r>
    <r>
      <rPr>
        <i/>
        <sz val="14"/>
        <rFont val="Arial"/>
        <family val="2"/>
      </rPr>
      <t xml:space="preserve"> (hors championnat de France)</t>
    </r>
  </si>
  <si>
    <r>
      <t>Catégorie promotion</t>
    </r>
    <r>
      <rPr>
        <i/>
        <sz val="14"/>
        <rFont val="Arial"/>
        <family val="2"/>
      </rPr>
      <t xml:space="preserve"> (hors championnat de France)</t>
    </r>
  </si>
  <si>
    <t>Pilote belge sans licence  FFAM</t>
  </si>
  <si>
    <t>F5B</t>
  </si>
  <si>
    <t>Manche 1</t>
  </si>
  <si>
    <t>Manche 2</t>
  </si>
  <si>
    <t>Manche 3</t>
  </si>
  <si>
    <t>Manche 4</t>
  </si>
  <si>
    <t>UZAN Michel</t>
  </si>
  <si>
    <t>Amicale A. de Villaroche</t>
  </si>
  <si>
    <t>BEGUIN Claude</t>
  </si>
  <si>
    <t>C.M. du Pays de Gex</t>
  </si>
  <si>
    <t>GEYSEN Eric</t>
  </si>
  <si>
    <t>Comet Club Modélisme</t>
  </si>
  <si>
    <t>FAUGERE Christian</t>
  </si>
  <si>
    <t>A.M. Causse Montagne Noire</t>
  </si>
  <si>
    <t>MLINARIC Lionel</t>
  </si>
  <si>
    <t>Mini Ailes Gaillacoises</t>
  </si>
  <si>
    <t>BOSSARD Pierre</t>
  </si>
  <si>
    <t>BRIQUET Eric</t>
  </si>
  <si>
    <t>C.M.M. de Martigues</t>
  </si>
  <si>
    <t>LEFEBVRE David</t>
  </si>
  <si>
    <t>MLINARIC Bastien</t>
  </si>
  <si>
    <t>C</t>
  </si>
  <si>
    <r>
      <t>31 mai et 1</t>
    </r>
    <r>
      <rPr>
        <b/>
        <i/>
        <vertAlign val="superscript"/>
        <sz val="18"/>
        <rFont val="Arial"/>
        <family val="2"/>
      </rPr>
      <t>er</t>
    </r>
    <r>
      <rPr>
        <b/>
        <i/>
        <sz val="18"/>
        <rFont val="Arial"/>
        <family val="2"/>
      </rPr>
      <t xml:space="preserve"> juin 2008 - Melun (Amicale A. de Villaroche)</t>
    </r>
  </si>
  <si>
    <t>Championnat de France vol à voile remorqué RC (F3I)</t>
  </si>
  <si>
    <t>Nom et Prénom</t>
  </si>
  <si>
    <r>
      <t>Vol 1</t>
    </r>
  </si>
  <si>
    <r>
      <t>Vol 3</t>
    </r>
  </si>
  <si>
    <r>
      <t>Vol 5</t>
    </r>
  </si>
  <si>
    <t>Vol 6</t>
  </si>
  <si>
    <t>CHENOZ Olivier</t>
  </si>
  <si>
    <t>AGAMAERO</t>
  </si>
  <si>
    <t>7950.83</t>
  </si>
  <si>
    <t>1964.07</t>
  </si>
  <si>
    <t>2000.00</t>
  </si>
  <si>
    <t>1986.75</t>
  </si>
  <si>
    <t>(1956.52)</t>
  </si>
  <si>
    <t>(1954.95)</t>
  </si>
  <si>
    <t>GOURDET Julien</t>
  </si>
  <si>
    <t>7906.71</t>
  </si>
  <si>
    <t>1960.00</t>
  </si>
  <si>
    <t>1946.71</t>
  </si>
  <si>
    <t>(1901.44)</t>
  </si>
  <si>
    <t>(1943.62)</t>
  </si>
  <si>
    <t>LEGUILLANTON Jean Yves</t>
  </si>
  <si>
    <t>AC Vemars St Witz</t>
  </si>
  <si>
    <t xml:space="preserve"> 7739.78</t>
  </si>
  <si>
    <t>1917.38</t>
  </si>
  <si>
    <t>1975.00</t>
  </si>
  <si>
    <t>1912.11</t>
  </si>
  <si>
    <t>(1851.33)</t>
  </si>
  <si>
    <t>(1799.45)</t>
  </si>
  <si>
    <t>1935.29</t>
  </si>
  <si>
    <t>BORDE Jêrome</t>
  </si>
  <si>
    <t>AMC Rhone</t>
  </si>
  <si>
    <t>7725.85</t>
  </si>
  <si>
    <t>(1758.67)</t>
  </si>
  <si>
    <t>1909.62</t>
  </si>
  <si>
    <t>1879.06</t>
  </si>
  <si>
    <t>1955.70</t>
  </si>
  <si>
    <t>(1834.00)</t>
  </si>
  <si>
    <t>1981.48</t>
  </si>
  <si>
    <t>SEUTIN Didier</t>
  </si>
  <si>
    <t>7663.93</t>
  </si>
  <si>
    <t>1907.04</t>
  </si>
  <si>
    <t>(1881.36)</t>
  </si>
  <si>
    <t>1881.66</t>
  </si>
  <si>
    <t>1929.23</t>
  </si>
  <si>
    <t>(1493.85)</t>
  </si>
  <si>
    <t>1946.00</t>
  </si>
  <si>
    <t>CORONAS Billy</t>
  </si>
  <si>
    <t>EOLE 81</t>
  </si>
  <si>
    <t>7591.18</t>
  </si>
  <si>
    <t>(1273.43)</t>
  </si>
  <si>
    <t>1835.53</t>
  </si>
  <si>
    <t>(1730.92)</t>
  </si>
  <si>
    <t>1968.52</t>
  </si>
  <si>
    <t>1870.06</t>
  </si>
  <si>
    <t>1917.08</t>
  </si>
  <si>
    <t>GOURDET Daniel</t>
  </si>
  <si>
    <t>ANEG</t>
  </si>
  <si>
    <t>7584.06</t>
  </si>
  <si>
    <t>1858.67</t>
  </si>
  <si>
    <t>(1735.62)</t>
  </si>
  <si>
    <t>1856.32</t>
  </si>
  <si>
    <t>(1841.58)</t>
  </si>
  <si>
    <t>1911.24</t>
  </si>
  <si>
    <t>1957.83</t>
  </si>
  <si>
    <t>CHANSARD Hervé</t>
  </si>
  <si>
    <t>AMC CHATEAUDUN</t>
  </si>
  <si>
    <t>7531.11</t>
  </si>
  <si>
    <t>1966.97</t>
  </si>
  <si>
    <t>1848.73</t>
  </si>
  <si>
    <t>1851.43</t>
  </si>
  <si>
    <t>(1555.10)</t>
  </si>
  <si>
    <t>(1756.99)</t>
  </si>
  <si>
    <t>1863.98</t>
  </si>
  <si>
    <t>KRUST Jean-Philippe</t>
  </si>
  <si>
    <t>AMC Jean Mermoz Colmar</t>
  </si>
  <si>
    <t>7519.74</t>
  </si>
  <si>
    <t>1933.50</t>
  </si>
  <si>
    <t>1947.22</t>
  </si>
  <si>
    <t>1876.47</t>
  </si>
  <si>
    <t>1762.54</t>
  </si>
  <si>
    <t>(1406.07)</t>
  </si>
  <si>
    <t>(1681.27)</t>
  </si>
  <si>
    <t>PINON Patrick</t>
  </si>
  <si>
    <t>7454.80</t>
  </si>
  <si>
    <t>(1549.44)</t>
  </si>
  <si>
    <t>1907.62</t>
  </si>
  <si>
    <t>1901.03</t>
  </si>
  <si>
    <t>(1519.19)</t>
  </si>
  <si>
    <t>1784.36</t>
  </si>
  <si>
    <t>1861.79</t>
  </si>
  <si>
    <t>DAMEME Alain</t>
  </si>
  <si>
    <t>Les Trois Pentes</t>
  </si>
  <si>
    <t>7435.98</t>
  </si>
  <si>
    <t>1836.72</t>
  </si>
  <si>
    <t>(1533.95)</t>
  </si>
  <si>
    <t>(1617.85)</t>
  </si>
  <si>
    <t>1795.87</t>
  </si>
  <si>
    <t>1921.74</t>
  </si>
  <si>
    <t>DORMOY Pierre</t>
  </si>
  <si>
    <t>Coucous Etampes</t>
  </si>
  <si>
    <t>7431.50</t>
  </si>
  <si>
    <t>(1549.63)</t>
  </si>
  <si>
    <t>1730.96</t>
  </si>
  <si>
    <t>1800.08</t>
  </si>
  <si>
    <t>1975.35</t>
  </si>
  <si>
    <t>(1720.07)</t>
  </si>
  <si>
    <t>1925.11</t>
  </si>
  <si>
    <t>BECHEPAY Gilles</t>
  </si>
  <si>
    <t xml:space="preserve"> 7312.54</t>
  </si>
  <si>
    <t>(1777.25)</t>
  </si>
  <si>
    <t>(1741.09)</t>
  </si>
  <si>
    <t>1813.75</t>
  </si>
  <si>
    <t>1823.40</t>
  </si>
  <si>
    <t>1855.56</t>
  </si>
  <si>
    <t>1819.83</t>
  </si>
  <si>
    <t>KRUST René</t>
  </si>
  <si>
    <t>7311.75</t>
  </si>
  <si>
    <t>(1461.32)</t>
  </si>
  <si>
    <t>1810.39</t>
  </si>
  <si>
    <t>1796.94</t>
  </si>
  <si>
    <t>1841.94</t>
  </si>
  <si>
    <t>(1494.87)</t>
  </si>
  <si>
    <t>1862.48</t>
  </si>
  <si>
    <t>IOST Philippe</t>
  </si>
  <si>
    <t>7217.04</t>
  </si>
  <si>
    <t>1823.53</t>
  </si>
  <si>
    <t>1884.89</t>
  </si>
  <si>
    <t>(1603.00)</t>
  </si>
  <si>
    <t>(1709.76)</t>
  </si>
  <si>
    <t>1762.14</t>
  </si>
  <si>
    <t>1746.48</t>
  </si>
  <si>
    <t>BESTION Alain</t>
  </si>
  <si>
    <t>AERO MODEL CLUB 77</t>
  </si>
  <si>
    <t>7203.03</t>
  </si>
  <si>
    <t>(1741.13)</t>
  </si>
  <si>
    <t>1814.75</t>
  </si>
  <si>
    <t>1743.72</t>
  </si>
  <si>
    <t>1851.52</t>
  </si>
  <si>
    <t>(1735.08)</t>
  </si>
  <si>
    <t>1793.03</t>
  </si>
  <si>
    <t>GOURDET Brigitte</t>
  </si>
  <si>
    <t>7176.98</t>
  </si>
  <si>
    <t>(1510.16)</t>
  </si>
  <si>
    <t>1856.27</t>
  </si>
  <si>
    <t>1754.20</t>
  </si>
  <si>
    <t>(1700.70)</t>
  </si>
  <si>
    <t>1723.00</t>
  </si>
  <si>
    <t>1843.50</t>
  </si>
  <si>
    <t>GEERTS Michel</t>
  </si>
  <si>
    <t>7156.49</t>
  </si>
  <si>
    <t>(1270.90)</t>
  </si>
  <si>
    <t>(1562.30)</t>
  </si>
  <si>
    <t>1886.90</t>
  </si>
  <si>
    <t>1774.36</t>
  </si>
  <si>
    <t>1611.89</t>
  </si>
  <si>
    <t>1883.33</t>
  </si>
  <si>
    <t>ALBERT Jérome</t>
  </si>
  <si>
    <t>7078.80</t>
  </si>
  <si>
    <t>(1451.46)</t>
  </si>
  <si>
    <t>1792.00</t>
  </si>
  <si>
    <t>1680.72</t>
  </si>
  <si>
    <t>1751.24</t>
  </si>
  <si>
    <t>(1403.71)</t>
  </si>
  <si>
    <t>1854.84</t>
  </si>
  <si>
    <t>GRAS Stéphane</t>
  </si>
  <si>
    <t>7006.35</t>
  </si>
  <si>
    <t>1936.05</t>
  </si>
  <si>
    <t>(1403.22)</t>
  </si>
  <si>
    <t>1667.34</t>
  </si>
  <si>
    <t>1885.63</t>
  </si>
  <si>
    <t>1517.33</t>
  </si>
  <si>
    <t>(1475.38)</t>
  </si>
  <si>
    <t>RUIDE Sébastien</t>
  </si>
  <si>
    <t>AMC Douai</t>
  </si>
  <si>
    <t>6870.78</t>
  </si>
  <si>
    <t>1809.18</t>
  </si>
  <si>
    <t>(1460.14)</t>
  </si>
  <si>
    <t>1698.82</t>
  </si>
  <si>
    <t>(1448.86)</t>
  </si>
  <si>
    <t>1523.51</t>
  </si>
  <si>
    <t>1839.27</t>
  </si>
  <si>
    <t>BELAMAN Gérard</t>
  </si>
  <si>
    <t>6769.63</t>
  </si>
  <si>
    <t>1587.26</t>
  </si>
  <si>
    <t>1753.45</t>
  </si>
  <si>
    <t>1900.03</t>
  </si>
  <si>
    <t>1528.89</t>
  </si>
  <si>
    <t>(1415.70)</t>
  </si>
  <si>
    <t>( 845.74)</t>
  </si>
  <si>
    <t>PAYEN Philippe</t>
  </si>
  <si>
    <t>Model Club Laon</t>
  </si>
  <si>
    <t>6605.39</t>
  </si>
  <si>
    <t>1762.92</t>
  </si>
  <si>
    <t>1657.88</t>
  </si>
  <si>
    <t>1611.50</t>
  </si>
  <si>
    <t>(1233.10)</t>
  </si>
  <si>
    <t>(1295.22)</t>
  </si>
  <si>
    <t>1573.09</t>
  </si>
  <si>
    <t>CHENOZ Jean</t>
  </si>
  <si>
    <t>6587.05</t>
  </si>
  <si>
    <t>1693.18</t>
  </si>
  <si>
    <t>(1534.62)</t>
  </si>
  <si>
    <t>1704.49</t>
  </si>
  <si>
    <t>1592.12</t>
  </si>
  <si>
    <t>(1285.48)</t>
  </si>
  <si>
    <t>1597.26</t>
  </si>
  <si>
    <t>GIARRAPUTO Francis</t>
  </si>
  <si>
    <t>MC Chateau Thierry</t>
  </si>
  <si>
    <t>6454.62</t>
  </si>
  <si>
    <t>1689.51</t>
  </si>
  <si>
    <t>1601.23</t>
  </si>
  <si>
    <t>1533.48</t>
  </si>
  <si>
    <t>1630.39</t>
  </si>
  <si>
    <t>(1486.68)</t>
  </si>
  <si>
    <t>(1271.94)</t>
  </si>
  <si>
    <t>KOHLER Jacky</t>
  </si>
  <si>
    <t>6298.79</t>
  </si>
  <si>
    <t>1778.95</t>
  </si>
  <si>
    <t>(571.43)</t>
  </si>
  <si>
    <t>(922.92)</t>
  </si>
  <si>
    <t>1652.27</t>
  </si>
  <si>
    <t>1423.75</t>
  </si>
  <si>
    <t>1443.82</t>
  </si>
  <si>
    <t>WALLON Vincent</t>
  </si>
  <si>
    <t>CALA</t>
  </si>
  <si>
    <t>5630.47</t>
  </si>
  <si>
    <t>(0.00)</t>
  </si>
  <si>
    <t>1000.00</t>
  </si>
  <si>
    <t>1778.39</t>
  </si>
  <si>
    <t>1335.66</t>
  </si>
  <si>
    <t>1516.43</t>
  </si>
  <si>
    <t>BROUARD Michel</t>
  </si>
  <si>
    <t>ELAN</t>
  </si>
  <si>
    <t>4680.47</t>
  </si>
  <si>
    <t>(739.48)</t>
  </si>
  <si>
    <t>1030.00</t>
  </si>
  <si>
    <t>(753.54)</t>
  </si>
  <si>
    <t>1275.69</t>
  </si>
  <si>
    <t>1272.17</t>
  </si>
  <si>
    <t>1102.61</t>
  </si>
  <si>
    <t>Club Modéliste Caussadais</t>
  </si>
  <si>
    <t>Club Modeliste Caussasais</t>
  </si>
  <si>
    <t>Club Modeliste Caussadais</t>
  </si>
  <si>
    <t>Les Blaireaux Semnoz Aéromo.</t>
  </si>
  <si>
    <t xml:space="preserve"> Championnat de France de vol libre d'intérieur</t>
  </si>
  <si>
    <t>F1D</t>
  </si>
  <si>
    <t xml:space="preserve"> Nom, prénom</t>
  </si>
  <si>
    <t>C / J</t>
  </si>
  <si>
    <t>Licence n°</t>
  </si>
  <si>
    <t>BARBERIS Didier</t>
  </si>
  <si>
    <t>MAC de Mandres</t>
  </si>
  <si>
    <t>CHAMPION Robert</t>
  </si>
  <si>
    <t>C.A. de Touraine</t>
  </si>
  <si>
    <t>MARILIER Thierry</t>
  </si>
  <si>
    <t>MARILIER Hugo</t>
  </si>
  <si>
    <t>MARILIER Lucas</t>
  </si>
  <si>
    <t>Mac de Mandres</t>
  </si>
  <si>
    <t>Micro 35 Cadet</t>
  </si>
  <si>
    <t>TIERCELIN Sylvain</t>
  </si>
  <si>
    <t>Sèvres Anjou Modélisme</t>
  </si>
  <si>
    <t>AVOT Arnaud</t>
  </si>
  <si>
    <t>CHAILLOU Martin</t>
  </si>
  <si>
    <t>DAUSSIN Doriane</t>
  </si>
  <si>
    <t>U.A. Orléans</t>
  </si>
  <si>
    <t>LAUREAU Sébastien</t>
  </si>
  <si>
    <t>VARRON Maxime</t>
  </si>
  <si>
    <t>COMBI Guillaume</t>
  </si>
  <si>
    <t>BROUANT Nicolas</t>
  </si>
  <si>
    <t>LAUREAU Lilian</t>
  </si>
  <si>
    <t>MARCHAND Antoine</t>
  </si>
  <si>
    <t>DUCHESNE Florian</t>
  </si>
  <si>
    <t>Micro 35 Senior</t>
  </si>
  <si>
    <t>DELCROIX Jacques</t>
  </si>
  <si>
    <t>Paris Air modèle</t>
  </si>
  <si>
    <t>MORICEAU Bertrand</t>
  </si>
  <si>
    <t>COFFIN  Pierre-Yves</t>
  </si>
  <si>
    <t>MARCHAND Gabriel</t>
  </si>
  <si>
    <t>LETORT Sébastien</t>
  </si>
  <si>
    <t>BENOIT Eric</t>
  </si>
  <si>
    <t>DARROUZES Jean-Pierre</t>
  </si>
  <si>
    <t>Ass. S.C. Pessac Alouette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</si>
  <si>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vol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</si>
  <si>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</si>
  <si>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</si>
  <si>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4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</si>
  <si>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5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</si>
  <si>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6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vol</t>
    </r>
  </si>
  <si>
    <r>
      <t>F1L (EZB) -</t>
    </r>
    <r>
      <rPr>
        <i/>
        <sz val="14"/>
        <rFont val="Arial"/>
        <family val="2"/>
      </rPr>
      <t xml:space="preserve"> Concours national</t>
    </r>
  </si>
  <si>
    <r>
      <t>F1M (Beginner) -</t>
    </r>
    <r>
      <rPr>
        <i/>
        <sz val="14"/>
        <rFont val="Arial"/>
        <family val="2"/>
      </rPr>
      <t xml:space="preserve"> Concours national</t>
    </r>
  </si>
  <si>
    <t>7 et 8 juin 2008 - Bordeaux (Ass. S.C. de Pessac Alouette)</t>
  </si>
  <si>
    <t>MAC de Marseille</t>
  </si>
  <si>
    <t>FRUGOLI Jean-Francis</t>
  </si>
  <si>
    <t>TRAUTSOLT Jean</t>
  </si>
  <si>
    <t xml:space="preserve">PAILHE Pierre </t>
  </si>
  <si>
    <t>MAROT Vincent</t>
  </si>
  <si>
    <t>CHAIGNEAU François-Xavier</t>
  </si>
  <si>
    <t>BAILLARGEAU Gabriel</t>
  </si>
  <si>
    <t>BLANCHET Victor</t>
  </si>
  <si>
    <t>SARRADE Adrien</t>
  </si>
  <si>
    <t>BENMEURAIM Yacine</t>
  </si>
  <si>
    <t>BENMEURAIM Younes</t>
  </si>
  <si>
    <t>A.C. des Landes Vol Libre</t>
  </si>
  <si>
    <t>PILLER Michel</t>
  </si>
  <si>
    <t>POURIAS Fabien</t>
  </si>
  <si>
    <t>TIERCELLIN Jean-Marc</t>
  </si>
  <si>
    <t>CARLES Maurice</t>
  </si>
  <si>
    <t>8 au 11 mai 2008 - Senlis (CA Senlissien)</t>
  </si>
  <si>
    <t>Micro 35 Junior</t>
  </si>
  <si>
    <t>Alphonse Penaud</t>
  </si>
  <si>
    <t>Championnat de France avion de voltige RC</t>
  </si>
  <si>
    <t xml:space="preserve"> 31 juillet au 03 août 2008 - Romilly sur Seine (AMCR)</t>
  </si>
  <si>
    <t xml:space="preserve">Catégorie internationale F3A </t>
  </si>
  <si>
    <t>N° Licence</t>
  </si>
  <si>
    <t>Résultat vols éliminatoires</t>
  </si>
  <si>
    <t>Résultat fly-off</t>
  </si>
  <si>
    <t>Fly off 1</t>
  </si>
  <si>
    <t>Fly off 2</t>
  </si>
  <si>
    <t>Fly off 3</t>
  </si>
  <si>
    <t>PAYSANT-LE ROUX Christophe</t>
  </si>
  <si>
    <t>Model Air Club Cherbourg Hague</t>
  </si>
  <si>
    <t>PAYSANT-LE ROUX Benoît</t>
  </si>
  <si>
    <t>CARRIER Stéphane</t>
  </si>
  <si>
    <t>CAREB</t>
  </si>
  <si>
    <t>ROCHEDIEU Florent</t>
  </si>
  <si>
    <t>Model Club de la Vidrezone</t>
  </si>
  <si>
    <t>BOSSARD Arnaud</t>
  </si>
  <si>
    <t>Rc Aéronautique des Mauges</t>
  </si>
  <si>
    <t>BURBAUD Loïc</t>
  </si>
  <si>
    <t>Club Aéro du Médoc</t>
  </si>
  <si>
    <t>QUELLIER Julien</t>
  </si>
  <si>
    <t>OMAT</t>
  </si>
  <si>
    <t>DEBANS Michel</t>
  </si>
  <si>
    <t>Eole 81</t>
  </si>
  <si>
    <t>LEVEILLE Rodolphe</t>
  </si>
  <si>
    <t>Aero Club des Cigognes</t>
  </si>
  <si>
    <t>BERNARD Philippe</t>
  </si>
  <si>
    <t>Cambrai AMC Blériot</t>
  </si>
  <si>
    <t>AMATI Florent</t>
  </si>
  <si>
    <t>Model Air Club Conchois</t>
  </si>
  <si>
    <t>PONGNAN Franck</t>
  </si>
  <si>
    <t>Model Club Château Thierry</t>
  </si>
  <si>
    <t>BOSSARD Christian</t>
  </si>
  <si>
    <t>YEGUIAYAN Jean-Michel</t>
  </si>
  <si>
    <t>MJC Chenoise</t>
  </si>
  <si>
    <t>CARAYON Cédric</t>
  </si>
  <si>
    <t>BOULVERT Mathias</t>
  </si>
  <si>
    <t>Aéro Club de l'Est</t>
  </si>
  <si>
    <t>PALERME Kevin</t>
  </si>
  <si>
    <t>CMCP</t>
  </si>
  <si>
    <t>TINTURIER Jean-Louis</t>
  </si>
  <si>
    <t>BILQUEY Jérôme</t>
  </si>
  <si>
    <t>AMC Vesoul Quincey</t>
  </si>
  <si>
    <t>MOURIER Bastien</t>
  </si>
  <si>
    <t>MACB</t>
  </si>
  <si>
    <t>REYMOND David</t>
  </si>
  <si>
    <t>Radio Model Club de Roanne</t>
  </si>
  <si>
    <t>MATYSIAK Laurent</t>
  </si>
  <si>
    <t>CM Getignois</t>
  </si>
  <si>
    <t>MICHEL Jean-Christian</t>
  </si>
  <si>
    <t xml:space="preserve">Catégorie nationale B </t>
  </si>
  <si>
    <t>Vol éliminatoire (/2) + Fly-off</t>
  </si>
  <si>
    <t>DOBLER Guillaume</t>
  </si>
  <si>
    <t>Model Club Illzach Modenheim</t>
  </si>
  <si>
    <t xml:space="preserve"> 2988.97 </t>
  </si>
  <si>
    <t xml:space="preserve">472.60 </t>
  </si>
  <si>
    <t xml:space="preserve"> 459.11 </t>
  </si>
  <si>
    <t xml:space="preserve">  991.20</t>
  </si>
  <si>
    <t xml:space="preserve"> 474.66  </t>
  </si>
  <si>
    <t xml:space="preserve">  998.62 </t>
  </si>
  <si>
    <t>BOUCHET Laurent</t>
  </si>
  <si>
    <t>Model Air Club de l'Aube</t>
  </si>
  <si>
    <t xml:space="preserve"> 2980.42 </t>
  </si>
  <si>
    <t xml:space="preserve">467.03 </t>
  </si>
  <si>
    <t xml:space="preserve">  988.20</t>
  </si>
  <si>
    <t xml:space="preserve"> 453.95 </t>
  </si>
  <si>
    <t xml:space="preserve">  980.07</t>
  </si>
  <si>
    <t xml:space="preserve"> 471.62  </t>
  </si>
  <si>
    <t xml:space="preserve">  992.22 </t>
  </si>
  <si>
    <t xml:space="preserve"> 2952.79 </t>
  </si>
  <si>
    <t xml:space="preserve">468.05 </t>
  </si>
  <si>
    <t xml:space="preserve">  990.36</t>
  </si>
  <si>
    <t xml:space="preserve"> 456.58 </t>
  </si>
  <si>
    <t xml:space="preserve">  985.75</t>
  </si>
  <si>
    <t xml:space="preserve"> 438.75  </t>
  </si>
  <si>
    <t xml:space="preserve">  923.07 </t>
  </si>
  <si>
    <t>MARSALY Olivier</t>
  </si>
  <si>
    <t>Model Club Arédien</t>
  </si>
  <si>
    <t xml:space="preserve"> 2921.86 </t>
  </si>
  <si>
    <t xml:space="preserve">423.47 </t>
  </si>
  <si>
    <t xml:space="preserve">  896.03</t>
  </si>
  <si>
    <t xml:space="preserve"> 463.18 </t>
  </si>
  <si>
    <t xml:space="preserve"> 475.32  </t>
  </si>
  <si>
    <t xml:space="preserve"> 1000.00 </t>
  </si>
  <si>
    <t>LEAUTE Sébastien</t>
  </si>
  <si>
    <t>Club Aéromodélisme Blois le Breuil</t>
  </si>
  <si>
    <t xml:space="preserve"> 2842.67 </t>
  </si>
  <si>
    <t xml:space="preserve">431.11 </t>
  </si>
  <si>
    <t xml:space="preserve">  912.20</t>
  </si>
  <si>
    <t xml:space="preserve"> 441.88 </t>
  </si>
  <si>
    <t xml:space="preserve">  954.01</t>
  </si>
  <si>
    <t xml:space="preserve"> 438.96  </t>
  </si>
  <si>
    <t xml:space="preserve">  923.50 </t>
  </si>
  <si>
    <t xml:space="preserve"> 2811.02 </t>
  </si>
  <si>
    <t xml:space="preserve">412.38 </t>
  </si>
  <si>
    <t xml:space="preserve">  872.56</t>
  </si>
  <si>
    <t xml:space="preserve"> 435.85 </t>
  </si>
  <si>
    <t xml:space="preserve">  941.00</t>
  </si>
  <si>
    <t xml:space="preserve">432.01  </t>
  </si>
  <si>
    <t xml:space="preserve">  908.89 </t>
  </si>
  <si>
    <t xml:space="preserve"> 2783.32 </t>
  </si>
  <si>
    <t xml:space="preserve">440.50 </t>
  </si>
  <si>
    <t xml:space="preserve">  932.07</t>
  </si>
  <si>
    <t xml:space="preserve"> 419.50 </t>
  </si>
  <si>
    <t xml:space="preserve">  905.70</t>
  </si>
  <si>
    <t xml:space="preserve"> 430.28  </t>
  </si>
  <si>
    <t xml:space="preserve">  905.26 </t>
  </si>
  <si>
    <t>THULLIEZ Jérôme</t>
  </si>
  <si>
    <t xml:space="preserve"> 2626.30 </t>
  </si>
  <si>
    <t xml:space="preserve">384.69 </t>
  </si>
  <si>
    <t xml:space="preserve">  813.99</t>
  </si>
  <si>
    <t xml:space="preserve"> 391.73 </t>
  </si>
  <si>
    <t xml:space="preserve">  845.75</t>
  </si>
  <si>
    <t xml:space="preserve">   0.00  </t>
  </si>
  <si>
    <t xml:space="preserve">    0.00 </t>
  </si>
  <si>
    <t>SCHOLZ François</t>
  </si>
  <si>
    <t>Plobsheim</t>
  </si>
  <si>
    <t xml:space="preserve">1843.17 </t>
  </si>
  <si>
    <t>440.45</t>
  </si>
  <si>
    <t xml:space="preserve"> 903.86 </t>
  </si>
  <si>
    <t>453.94</t>
  </si>
  <si>
    <t>939.31</t>
  </si>
  <si>
    <t xml:space="preserve">392.76 </t>
  </si>
  <si>
    <t xml:space="preserve"> 832.02 </t>
  </si>
  <si>
    <t>SARTORIUS Damien</t>
  </si>
  <si>
    <t>Club Aéromodéliste du Médoc</t>
  </si>
  <si>
    <t xml:space="preserve">1841.58 </t>
  </si>
  <si>
    <t>442.75</t>
  </si>
  <si>
    <t xml:space="preserve"> 908.59 </t>
  </si>
  <si>
    <t>450.88</t>
  </si>
  <si>
    <t>932.99</t>
  </si>
  <si>
    <t xml:space="preserve">414.55 </t>
  </si>
  <si>
    <t xml:space="preserve"> 878.19 </t>
  </si>
  <si>
    <t xml:space="preserve">1804.48 </t>
  </si>
  <si>
    <t>418.75</t>
  </si>
  <si>
    <t xml:space="preserve"> 859.33 </t>
  </si>
  <si>
    <t>436.71</t>
  </si>
  <si>
    <t>903.65</t>
  </si>
  <si>
    <t xml:space="preserve">425.24 </t>
  </si>
  <si>
    <t xml:space="preserve"> 900.83 </t>
  </si>
  <si>
    <t>Saint Fargeau Ponthierry Air Modèle</t>
  </si>
  <si>
    <t xml:space="preserve">1795.13 </t>
  </si>
  <si>
    <t>411.98</t>
  </si>
  <si>
    <t xml:space="preserve"> 845.45 </t>
  </si>
  <si>
    <t>444.94</t>
  </si>
  <si>
    <t>920.68</t>
  </si>
  <si>
    <t xml:space="preserve">412.79 </t>
  </si>
  <si>
    <t xml:space="preserve"> 874.45 </t>
  </si>
  <si>
    <t>PAILLET Guillaume</t>
  </si>
  <si>
    <t>AC Gascogne Aéromodélisme</t>
  </si>
  <si>
    <t xml:space="preserve">1780.58 </t>
  </si>
  <si>
    <t>416.05</t>
  </si>
  <si>
    <t xml:space="preserve"> 853.79 </t>
  </si>
  <si>
    <t>426.34</t>
  </si>
  <si>
    <t>882.20</t>
  </si>
  <si>
    <t xml:space="preserve">424.08 </t>
  </si>
  <si>
    <t xml:space="preserve"> 898.38 </t>
  </si>
  <si>
    <t>RENOUPREZ Jonathan</t>
  </si>
  <si>
    <t>Model Air Club du Beaujolais</t>
  </si>
  <si>
    <t xml:space="preserve">1755.96 </t>
  </si>
  <si>
    <t>423.14</t>
  </si>
  <si>
    <t xml:space="preserve"> 868.35 </t>
  </si>
  <si>
    <t>428.70</t>
  </si>
  <si>
    <t>887.08</t>
  </si>
  <si>
    <t xml:space="preserve">410.16 </t>
  </si>
  <si>
    <t xml:space="preserve"> 868.88 </t>
  </si>
  <si>
    <t>CHIPEAUX Jean-Luc</t>
  </si>
  <si>
    <t>Model Air Club Belfort</t>
  </si>
  <si>
    <t xml:space="preserve">1728.04 </t>
  </si>
  <si>
    <t>400.43</t>
  </si>
  <si>
    <t xml:space="preserve"> 821.75 </t>
  </si>
  <si>
    <t>434.51</t>
  </si>
  <si>
    <t>899.11</t>
  </si>
  <si>
    <t xml:space="preserve">391.30 </t>
  </si>
  <si>
    <t xml:space="preserve"> 828.92 </t>
  </si>
  <si>
    <t>GAY Jean-Pierre</t>
  </si>
  <si>
    <t xml:space="preserve">1699.19 </t>
  </si>
  <si>
    <t>401.61</t>
  </si>
  <si>
    <t xml:space="preserve"> 824.16 </t>
  </si>
  <si>
    <t>422.19</t>
  </si>
  <si>
    <t>873.61</t>
  </si>
  <si>
    <t xml:space="preserve">389.72 </t>
  </si>
  <si>
    <t xml:space="preserve"> 825.59 </t>
  </si>
  <si>
    <t>WENDLING Jean-Claude</t>
  </si>
  <si>
    <t>Aéro Club de Brumath</t>
  </si>
  <si>
    <t xml:space="preserve">1678.84 </t>
  </si>
  <si>
    <t>411.31</t>
  </si>
  <si>
    <t xml:space="preserve"> 844.07 </t>
  </si>
  <si>
    <t>403.42</t>
  </si>
  <si>
    <t>834.77</t>
  </si>
  <si>
    <t xml:space="preserve">378.98 </t>
  </si>
  <si>
    <t xml:space="preserve"> 802.83 </t>
  </si>
  <si>
    <t>VEYRINE Jacques</t>
  </si>
  <si>
    <t xml:space="preserve">1666.73 </t>
  </si>
  <si>
    <t>373.16</t>
  </si>
  <si>
    <t xml:space="preserve"> 765.78 </t>
  </si>
  <si>
    <t>409.49</t>
  </si>
  <si>
    <t>847.34</t>
  </si>
  <si>
    <t xml:space="preserve">386.80 </t>
  </si>
  <si>
    <t xml:space="preserve"> 819.40 </t>
  </si>
  <si>
    <t>GEAY Nicolas</t>
  </si>
  <si>
    <t>ACP Cormeilles en Parisis</t>
  </si>
  <si>
    <t xml:space="preserve">1663.28 </t>
  </si>
  <si>
    <t>372.96</t>
  </si>
  <si>
    <t xml:space="preserve"> 765.37 </t>
  </si>
  <si>
    <t>406.66</t>
  </si>
  <si>
    <t>841.47</t>
  </si>
  <si>
    <t xml:space="preserve">387.94 </t>
  </si>
  <si>
    <t xml:space="preserve"> 821.81 </t>
  </si>
  <si>
    <t>MUTZ Jacky</t>
  </si>
  <si>
    <t xml:space="preserve">1644.13 </t>
  </si>
  <si>
    <t>391.20</t>
  </si>
  <si>
    <t xml:space="preserve"> 802.79 </t>
  </si>
  <si>
    <t>394.07</t>
  </si>
  <si>
    <t>815.42</t>
  </si>
  <si>
    <t xml:space="preserve">391.20 </t>
  </si>
  <si>
    <t xml:space="preserve"> 828.71 </t>
  </si>
  <si>
    <t>DROUET Fabien</t>
  </si>
  <si>
    <t>MACE</t>
  </si>
  <si>
    <t xml:space="preserve">1638.52 </t>
  </si>
  <si>
    <t xml:space="preserve">   0.00</t>
  </si>
  <si>
    <t>372.93</t>
  </si>
  <si>
    <t>771.69</t>
  </si>
  <si>
    <t xml:space="preserve">409.19 </t>
  </si>
  <si>
    <t xml:space="preserve"> 866.83 </t>
  </si>
  <si>
    <t>BERNARD Christian</t>
  </si>
  <si>
    <t xml:space="preserve">1636.76 </t>
  </si>
  <si>
    <t>368.50</t>
  </si>
  <si>
    <t xml:space="preserve"> 756.22 </t>
  </si>
  <si>
    <t>401.63</t>
  </si>
  <si>
    <t>831.06</t>
  </si>
  <si>
    <t xml:space="preserve">380.33 </t>
  </si>
  <si>
    <t xml:space="preserve"> 805.70 </t>
  </si>
  <si>
    <t>LEAUTE Daniel</t>
  </si>
  <si>
    <t xml:space="preserve">1636.30 </t>
  </si>
  <si>
    <t>383.60</t>
  </si>
  <si>
    <t xml:space="preserve"> 787.21 </t>
  </si>
  <si>
    <t>410.14</t>
  </si>
  <si>
    <t>848.67</t>
  </si>
  <si>
    <t xml:space="preserve">371.80 </t>
  </si>
  <si>
    <t xml:space="preserve"> 787.63 </t>
  </si>
  <si>
    <t>SERVARI Vincent</t>
  </si>
  <si>
    <t>AMC Jean Mermoz</t>
  </si>
  <si>
    <t xml:space="preserve">1626.66 </t>
  </si>
  <si>
    <t>385.38</t>
  </si>
  <si>
    <t xml:space="preserve"> 790.85 </t>
  </si>
  <si>
    <t>403.92</t>
  </si>
  <si>
    <t>835.81</t>
  </si>
  <si>
    <t xml:space="preserve">346.52 </t>
  </si>
  <si>
    <t xml:space="preserve"> 734.07 </t>
  </si>
  <si>
    <t>DEGOUTTE Christophe</t>
  </si>
  <si>
    <t>les 5 "A "</t>
  </si>
  <si>
    <t xml:space="preserve">1615.72 </t>
  </si>
  <si>
    <t>403.11</t>
  </si>
  <si>
    <t xml:space="preserve"> 827.23 </t>
  </si>
  <si>
    <t>381.05</t>
  </si>
  <si>
    <t>788.49</t>
  </si>
  <si>
    <t xml:space="preserve">  0.00 </t>
  </si>
  <si>
    <t>DUPOND Michel</t>
  </si>
  <si>
    <t xml:space="preserve">1609.85 </t>
  </si>
  <si>
    <t>364.92</t>
  </si>
  <si>
    <t xml:space="preserve"> 748.87 </t>
  </si>
  <si>
    <t>392.92</t>
  </si>
  <si>
    <t>813.05</t>
  </si>
  <si>
    <t xml:space="preserve">376.13 </t>
  </si>
  <si>
    <t xml:space="preserve"> 796.80 </t>
  </si>
  <si>
    <t>BOISVIN Sébastien</t>
  </si>
  <si>
    <t xml:space="preserve">1542.83 </t>
  </si>
  <si>
    <t>398.16</t>
  </si>
  <si>
    <t xml:space="preserve"> 817.08 </t>
  </si>
  <si>
    <t>338.11</t>
  </si>
  <si>
    <t>699.63</t>
  </si>
  <si>
    <t xml:space="preserve">342.59 </t>
  </si>
  <si>
    <t xml:space="preserve"> 725.75 </t>
  </si>
  <si>
    <t>VIVET Dany</t>
  </si>
  <si>
    <t xml:space="preserve">1515.03 </t>
  </si>
  <si>
    <t>360.86</t>
  </si>
  <si>
    <t xml:space="preserve"> 740.54 </t>
  </si>
  <si>
    <t>374.29</t>
  </si>
  <si>
    <t>774.49</t>
  </si>
  <si>
    <t xml:space="preserve">175.76 </t>
  </si>
  <si>
    <t xml:space="preserve"> 372.34 </t>
  </si>
  <si>
    <t>GOURGUE Paul</t>
  </si>
  <si>
    <t>Vercors Modeles Club</t>
  </si>
  <si>
    <t xml:space="preserve">1512.91 </t>
  </si>
  <si>
    <t>341.42</t>
  </si>
  <si>
    <t xml:space="preserve"> 700.65 </t>
  </si>
  <si>
    <t>379.23</t>
  </si>
  <si>
    <t>784.73</t>
  </si>
  <si>
    <t xml:space="preserve">343.74 </t>
  </si>
  <si>
    <t xml:space="preserve"> 728.19 </t>
  </si>
  <si>
    <t>POIDEVIN Roland</t>
  </si>
  <si>
    <t xml:space="preserve">1497.80 </t>
  </si>
  <si>
    <t>364.25</t>
  </si>
  <si>
    <t xml:space="preserve"> 747.50 </t>
  </si>
  <si>
    <t>362.60</t>
  </si>
  <si>
    <t>750.31</t>
  </si>
  <si>
    <t xml:space="preserve">352.66 </t>
  </si>
  <si>
    <t xml:space="preserve"> 747.08 </t>
  </si>
  <si>
    <t>PERROCHON Jean-Pierre</t>
  </si>
  <si>
    <t>Valençay Air Model</t>
  </si>
  <si>
    <t xml:space="preserve">1473.11 </t>
  </si>
  <si>
    <t>325.45</t>
  </si>
  <si>
    <t xml:space="preserve"> 667.88 </t>
  </si>
  <si>
    <t>357.89</t>
  </si>
  <si>
    <t>740.55</t>
  </si>
  <si>
    <t xml:space="preserve">345.81 </t>
  </si>
  <si>
    <t xml:space="preserve"> 732.56 </t>
  </si>
  <si>
    <t>MÜLLER Dominique</t>
  </si>
  <si>
    <t xml:space="preserve">1421.29 </t>
  </si>
  <si>
    <t>304.88</t>
  </si>
  <si>
    <t xml:space="preserve"> 625.67 </t>
  </si>
  <si>
    <t>384.50</t>
  </si>
  <si>
    <t>795.62</t>
  </si>
  <si>
    <t xml:space="preserve">  54.48 </t>
  </si>
  <si>
    <t xml:space="preserve"> 115.41 </t>
  </si>
  <si>
    <t>NC</t>
  </si>
  <si>
    <t>MERCIER Christophe</t>
  </si>
  <si>
    <t>MACCT</t>
  </si>
  <si>
    <t xml:space="preserve">    0.00</t>
  </si>
  <si>
    <t>Catégorie nationale A</t>
  </si>
  <si>
    <t xml:space="preserve">1986.67 </t>
  </si>
  <si>
    <t xml:space="preserve">305.00 </t>
  </si>
  <si>
    <t>984.46</t>
  </si>
  <si>
    <t xml:space="preserve">309.15 </t>
  </si>
  <si>
    <t xml:space="preserve">1000.00 </t>
  </si>
  <si>
    <t xml:space="preserve"> 294.79 </t>
  </si>
  <si>
    <t xml:space="preserve">  986.67  </t>
  </si>
  <si>
    <t>JARDI  Tomi</t>
  </si>
  <si>
    <t>Les Hirondelles du Médoc</t>
  </si>
  <si>
    <t xml:space="preserve">1945.73 </t>
  </si>
  <si>
    <t xml:space="preserve">302.30 </t>
  </si>
  <si>
    <t>975.73</t>
  </si>
  <si>
    <t xml:space="preserve">282.37 </t>
  </si>
  <si>
    <t xml:space="preserve">  913.37 </t>
  </si>
  <si>
    <t xml:space="preserve"> 289.80 </t>
  </si>
  <si>
    <t xml:space="preserve">  969.99  </t>
  </si>
  <si>
    <t>COUCHAUX Pierre Emmanuel</t>
  </si>
  <si>
    <t>Rochefort Aéromodel Club 17</t>
  </si>
  <si>
    <t xml:space="preserve">1944.20 </t>
  </si>
  <si>
    <t xml:space="preserve">299.51 </t>
  </si>
  <si>
    <t>966.73</t>
  </si>
  <si>
    <t xml:space="preserve">294.98 </t>
  </si>
  <si>
    <t xml:space="preserve">  954.16 </t>
  </si>
  <si>
    <t xml:space="preserve"> 292.04 </t>
  </si>
  <si>
    <t xml:space="preserve">  977.47  </t>
  </si>
  <si>
    <t>IMBERT Nicolas</t>
  </si>
  <si>
    <t xml:space="preserve">1937.42 </t>
  </si>
  <si>
    <t xml:space="preserve">309.82 </t>
  </si>
  <si>
    <t xml:space="preserve">289.81 </t>
  </si>
  <si>
    <t xml:space="preserve">  937.42 </t>
  </si>
  <si>
    <t xml:space="preserve"> 171.11 </t>
  </si>
  <si>
    <t xml:space="preserve">  572.73  </t>
  </si>
  <si>
    <t>KIRSCH Bertrand</t>
  </si>
  <si>
    <t xml:space="preserve">1915.49 </t>
  </si>
  <si>
    <t xml:space="preserve">285.30 </t>
  </si>
  <si>
    <t>920.87</t>
  </si>
  <si>
    <t xml:space="preserve">293.09 </t>
  </si>
  <si>
    <t xml:space="preserve">  948.03 </t>
  </si>
  <si>
    <t xml:space="preserve"> 289.05 </t>
  </si>
  <si>
    <t xml:space="preserve">  967.46  </t>
  </si>
  <si>
    <t xml:space="preserve">1902.74 </t>
  </si>
  <si>
    <t xml:space="preserve">288.36 </t>
  </si>
  <si>
    <t>930.74</t>
  </si>
  <si>
    <t xml:space="preserve">   0.00 </t>
  </si>
  <si>
    <t xml:space="preserve"> 290.40 </t>
  </si>
  <si>
    <t xml:space="preserve">  972.00  </t>
  </si>
  <si>
    <t>TOURNAT Romain</t>
  </si>
  <si>
    <t xml:space="preserve">1902.37 </t>
  </si>
  <si>
    <t xml:space="preserve">276.03 </t>
  </si>
  <si>
    <t>890.95</t>
  </si>
  <si>
    <t xml:space="preserve">301.36 </t>
  </si>
  <si>
    <t xml:space="preserve">  974.80 </t>
  </si>
  <si>
    <t xml:space="preserve"> 277.13 </t>
  </si>
  <si>
    <t xml:space="preserve">  927.58  </t>
  </si>
  <si>
    <t>SOUSTELLE Illian</t>
  </si>
  <si>
    <t xml:space="preserve">1890.03 </t>
  </si>
  <si>
    <t xml:space="preserve">240.84 </t>
  </si>
  <si>
    <t>777.35</t>
  </si>
  <si>
    <t xml:space="preserve">275.16 </t>
  </si>
  <si>
    <t xml:space="preserve">  890.03 </t>
  </si>
  <si>
    <t xml:space="preserve"> 298.77 </t>
  </si>
  <si>
    <t xml:space="preserve">1000.00  </t>
  </si>
  <si>
    <t xml:space="preserve">1865.62 </t>
  </si>
  <si>
    <t xml:space="preserve">269.18 </t>
  </si>
  <si>
    <t>868.84</t>
  </si>
  <si>
    <t xml:space="preserve">278.30 </t>
  </si>
  <si>
    <t xml:space="preserve">  900.20 </t>
  </si>
  <si>
    <t xml:space="preserve"> 288.44 </t>
  </si>
  <si>
    <t xml:space="preserve">  965.42  </t>
  </si>
  <si>
    <t>KLEIN Vincent</t>
  </si>
  <si>
    <t>MC des Eperviers de Pfalzweyer</t>
  </si>
  <si>
    <t xml:space="preserve">1780.43 </t>
  </si>
  <si>
    <t xml:space="preserve">226.60 </t>
  </si>
  <si>
    <t>731.39</t>
  </si>
  <si>
    <t xml:space="preserve">263.09 </t>
  </si>
  <si>
    <t xml:space="preserve">  851.01 </t>
  </si>
  <si>
    <t xml:space="preserve"> 277.68 </t>
  </si>
  <si>
    <t xml:space="preserve">  929.42  </t>
  </si>
  <si>
    <t>MALLET Alain</t>
  </si>
  <si>
    <t>Chevrieres Air Model</t>
  </si>
  <si>
    <t xml:space="preserve">1744.75 </t>
  </si>
  <si>
    <t xml:space="preserve">258.06 </t>
  </si>
  <si>
    <t>832.93</t>
  </si>
  <si>
    <t xml:space="preserve">268.50 </t>
  </si>
  <si>
    <t xml:space="preserve">  868.48 </t>
  </si>
  <si>
    <t xml:space="preserve"> 261.80 </t>
  </si>
  <si>
    <t xml:space="preserve">  876.27  </t>
  </si>
  <si>
    <t>MORAUX Nicolas</t>
  </si>
  <si>
    <t>Model Air Club Epônois</t>
  </si>
  <si>
    <t xml:space="preserve">1722.61 </t>
  </si>
  <si>
    <t xml:space="preserve">258.93 </t>
  </si>
  <si>
    <t>835.76</t>
  </si>
  <si>
    <t xml:space="preserve">269.31 </t>
  </si>
  <si>
    <t xml:space="preserve">  871.13 </t>
  </si>
  <si>
    <t xml:space="preserve"> 254.40 </t>
  </si>
  <si>
    <t xml:space="preserve">  851.48  </t>
  </si>
  <si>
    <t>GONSE Philippe</t>
  </si>
  <si>
    <t>Aéromodélisme Sablais</t>
  </si>
  <si>
    <t xml:space="preserve">1715.15 </t>
  </si>
  <si>
    <t xml:space="preserve">243.46 </t>
  </si>
  <si>
    <t>785.83</t>
  </si>
  <si>
    <t xml:space="preserve">271.11 </t>
  </si>
  <si>
    <t xml:space="preserve">  876.93 </t>
  </si>
  <si>
    <t xml:space="preserve"> 250.43 </t>
  </si>
  <si>
    <t xml:space="preserve">  838.22  </t>
  </si>
  <si>
    <t>FILATRIAU Jejan Jacques</t>
  </si>
  <si>
    <t xml:space="preserve">1706.79 </t>
  </si>
  <si>
    <t xml:space="preserve">285.00 </t>
  </si>
  <si>
    <t>919.88</t>
  </si>
  <si>
    <t xml:space="preserve">240.06 </t>
  </si>
  <si>
    <t xml:space="preserve">  776.52 </t>
  </si>
  <si>
    <t xml:space="preserve"> 235.10 </t>
  </si>
  <si>
    <t xml:space="preserve">  786.91  </t>
  </si>
  <si>
    <t>SOMMACAL Benoît</t>
  </si>
  <si>
    <t>Vol Libre</t>
  </si>
  <si>
    <t xml:space="preserve">1603.19 </t>
  </si>
  <si>
    <t xml:space="preserve">241.84 </t>
  </si>
  <si>
    <t>780.60</t>
  </si>
  <si>
    <t xml:space="preserve">254.31 </t>
  </si>
  <si>
    <t xml:space="preserve">  822.59 </t>
  </si>
  <si>
    <t xml:space="preserve">    0.00  </t>
  </si>
  <si>
    <t>DUXIN Régis</t>
  </si>
  <si>
    <t xml:space="preserve">1583.87 </t>
  </si>
  <si>
    <t xml:space="preserve">214.69 </t>
  </si>
  <si>
    <t>692.94</t>
  </si>
  <si>
    <t xml:space="preserve">254.14 </t>
  </si>
  <si>
    <t xml:space="preserve">  822.04 </t>
  </si>
  <si>
    <t xml:space="preserve"> 227.61 </t>
  </si>
  <si>
    <t xml:space="preserve"> 761.83  </t>
  </si>
  <si>
    <t>PONGNAN Stéphane</t>
  </si>
  <si>
    <t xml:space="preserve">1529.73 </t>
  </si>
  <si>
    <t xml:space="preserve">233.29 </t>
  </si>
  <si>
    <t>753.01</t>
  </si>
  <si>
    <t xml:space="preserve">240.13 </t>
  </si>
  <si>
    <t xml:space="preserve">  776.73 </t>
  </si>
  <si>
    <t xml:space="preserve"> 224.97 </t>
  </si>
  <si>
    <t xml:space="preserve">  752.98  </t>
  </si>
  <si>
    <t>Catégorie nationale A - Classement spécifique junior</t>
  </si>
  <si>
    <r>
      <t xml:space="preserve">Fly off 1 </t>
    </r>
    <r>
      <rPr>
        <sz val="9"/>
        <rFont val="Arial"/>
        <family val="2"/>
      </rPr>
      <t>(P09)</t>
    </r>
  </si>
  <si>
    <r>
      <t>Fly off 2</t>
    </r>
    <r>
      <rPr>
        <sz val="9"/>
        <rFont val="Arial"/>
        <family val="2"/>
      </rPr>
      <t xml:space="preserve"> (Inc. 1)</t>
    </r>
  </si>
  <si>
    <r>
      <t>Fly off 3</t>
    </r>
    <r>
      <rPr>
        <sz val="9"/>
        <rFont val="Arial"/>
        <family val="2"/>
      </rPr>
      <t xml:space="preserve"> (P09)</t>
    </r>
  </si>
  <si>
    <r>
      <t>Fly off 4</t>
    </r>
    <r>
      <rPr>
        <sz val="9"/>
        <rFont val="Arial"/>
        <family val="2"/>
      </rPr>
      <t xml:space="preserve"> (Inc. 2)</t>
    </r>
  </si>
  <si>
    <t>Championnat de France Electro7</t>
  </si>
  <si>
    <t>5 et 6 juillet 2008 - Méjannes le Clap (Radio Modélisme AACCC Bagnols)</t>
  </si>
  <si>
    <t>Epreuve senior</t>
  </si>
  <si>
    <t>Fly-off 1</t>
  </si>
  <si>
    <t>Fly-off 2</t>
  </si>
  <si>
    <t>CMM  MARTIGUES</t>
  </si>
  <si>
    <t xml:space="preserve"> MLINALRIC Lionel</t>
  </si>
  <si>
    <t>MINI AILES GAILLACOISES</t>
  </si>
  <si>
    <t>AM CAUSSE MONTAGNE NOIRE</t>
  </si>
  <si>
    <t>MILLET Luc</t>
  </si>
  <si>
    <t>CAZABAT Dominique</t>
  </si>
  <si>
    <t>ASS GARDEENNE D'AEROMODELISME</t>
  </si>
  <si>
    <t>ROTTELEUR  Anthony</t>
  </si>
  <si>
    <t>MAC DE LOIRE ATLANTIQUE</t>
  </si>
  <si>
    <t>BERARD Michel</t>
  </si>
  <si>
    <t>MC ROUSSILLONNAIS AGNITAIRE</t>
  </si>
  <si>
    <t>VAUDAINE Georges</t>
  </si>
  <si>
    <t>LEAUTE Jacques</t>
  </si>
  <si>
    <t>AEROMOD. CLUB DU FINISTERE</t>
  </si>
  <si>
    <t>BOUDET Damien</t>
  </si>
  <si>
    <t>ROTTELEUR Dominique</t>
  </si>
  <si>
    <t>RIVET Patrick</t>
  </si>
  <si>
    <t>LEHOUX Alain</t>
  </si>
  <si>
    <t>CILLARIO Jacques</t>
  </si>
  <si>
    <t>AGAM  AERO</t>
  </si>
  <si>
    <t>MARMONNIER  Nicolas</t>
  </si>
  <si>
    <t>BOUVIER Michel</t>
  </si>
  <si>
    <t>LES BLAIREAUX SEMNOZ AERO.</t>
  </si>
  <si>
    <t>ALLAIS René</t>
  </si>
  <si>
    <t>SALAMON Richard</t>
  </si>
  <si>
    <t>PECNAR Pascal</t>
  </si>
  <si>
    <t>AMC DE LA MAYENNE</t>
  </si>
  <si>
    <t>FOURET Jean-Claude</t>
  </si>
  <si>
    <t>TRIAN Hervé</t>
  </si>
  <si>
    <t>HERCYK Michel</t>
  </si>
  <si>
    <t>MONTAUBAN AIR MODELES</t>
  </si>
  <si>
    <t>GEAY Gilbert</t>
  </si>
  <si>
    <t>Epreuve junior</t>
  </si>
  <si>
    <t>BARBOULE Alexis</t>
  </si>
  <si>
    <t>MLIRANIC Bastien</t>
  </si>
  <si>
    <t xml:space="preserve">VAUDAINE Jordan </t>
  </si>
  <si>
    <t>FOURNY Jean -Eudes</t>
  </si>
  <si>
    <t>ANCE Luc</t>
  </si>
  <si>
    <t>DAUDE Antoine</t>
  </si>
  <si>
    <t>MAUPPIN Victor</t>
  </si>
  <si>
    <t>RADIO MOD. AACCC BAGNOLS</t>
  </si>
  <si>
    <t>GAILLARD Thomas</t>
  </si>
  <si>
    <t xml:space="preserve">LAUTIE Alban </t>
  </si>
  <si>
    <t>Championnat de France avion de voltige grand modèle RC</t>
  </si>
  <si>
    <t>29 au 31 août 2008 Chaulnes (Modèle Club du Santerre)</t>
  </si>
  <si>
    <t>Catégorie internationale F3M</t>
  </si>
  <si>
    <t>Nom, prénom</t>
  </si>
  <si>
    <t>N° licence</t>
  </si>
  <si>
    <t>Intitulé du Club</t>
  </si>
  <si>
    <t>Connu 1</t>
  </si>
  <si>
    <t>Inconnu 1</t>
  </si>
  <si>
    <t>Libre 1</t>
  </si>
  <si>
    <t>Connu 2</t>
  </si>
  <si>
    <t>Inconnu 2</t>
  </si>
  <si>
    <t>Libre 2</t>
  </si>
  <si>
    <t>0007177</t>
  </si>
  <si>
    <t>AMC Pons</t>
  </si>
  <si>
    <t>LEHNEN Arnaud</t>
  </si>
  <si>
    <t>CM Cergy Pontoire</t>
  </si>
  <si>
    <t>DETREY Nicolas</t>
  </si>
  <si>
    <t>0504220</t>
  </si>
  <si>
    <t>Sud Ouest Aerobatic</t>
  </si>
  <si>
    <t>HECHTJulien</t>
  </si>
  <si>
    <t>0200441</t>
  </si>
  <si>
    <t>Aéro club de la Moder</t>
  </si>
  <si>
    <t>GILLES Jérôme</t>
  </si>
  <si>
    <t>0508676</t>
  </si>
  <si>
    <t>Club modélisme Saclay</t>
  </si>
  <si>
    <t>RIDOUX Frank</t>
  </si>
  <si>
    <t>0608629</t>
  </si>
  <si>
    <t>DEVILLERS Julien</t>
  </si>
  <si>
    <t>0206529</t>
  </si>
  <si>
    <t>Vercors Modèle Club</t>
  </si>
  <si>
    <t>MOREAUXJean-Michel</t>
  </si>
  <si>
    <t>0604262</t>
  </si>
  <si>
    <t>Eole Muret</t>
  </si>
  <si>
    <t>MAILLET Eric</t>
  </si>
  <si>
    <t>0700132</t>
  </si>
  <si>
    <t>AFJMA</t>
  </si>
  <si>
    <t>MAC Cherbourg Hague</t>
  </si>
  <si>
    <t>0407978</t>
  </si>
  <si>
    <t>AC Villeparisis</t>
  </si>
  <si>
    <t>PARDO Jean-Guy</t>
  </si>
  <si>
    <t>0703338</t>
  </si>
  <si>
    <t>Loisir Art Culture Eurocopter</t>
  </si>
  <si>
    <t>MONROSE Gérard</t>
  </si>
  <si>
    <t>0700508</t>
  </si>
  <si>
    <t>AMC 77</t>
  </si>
  <si>
    <t>PALLY Philippe</t>
  </si>
  <si>
    <t>9603109</t>
  </si>
  <si>
    <t>AMCO</t>
  </si>
  <si>
    <t>DRAND Stéphane</t>
  </si>
  <si>
    <t>0806255</t>
  </si>
  <si>
    <t>Model Air Club de Haguenau</t>
  </si>
  <si>
    <t>Catégorie espoir</t>
  </si>
  <si>
    <t>Libre</t>
  </si>
  <si>
    <t>0300373</t>
  </si>
  <si>
    <t>Model club d'Illzach Modenheim</t>
  </si>
  <si>
    <t>WATERLOT Stéphane</t>
  </si>
  <si>
    <t>0002864</t>
  </si>
  <si>
    <t>MAC de l'Estuaire</t>
  </si>
  <si>
    <t>FRADET Fabien</t>
  </si>
  <si>
    <t>0805155</t>
  </si>
  <si>
    <t>Aeromodel club Niortais</t>
  </si>
  <si>
    <t>JOUVENY Loïc</t>
  </si>
  <si>
    <t>0801849</t>
  </si>
  <si>
    <t>Ass. Gardoise d'Aéromo.</t>
  </si>
  <si>
    <t>CATROS Théo</t>
  </si>
  <si>
    <t>0601786</t>
  </si>
  <si>
    <t>Spirale 35</t>
  </si>
  <si>
    <t>LANGLADE Benjamin</t>
  </si>
  <si>
    <t>0503381</t>
  </si>
  <si>
    <t>LOUIS-MARIE Gérald</t>
  </si>
  <si>
    <t>0408599</t>
  </si>
  <si>
    <t>US de champagne sur Seine</t>
  </si>
  <si>
    <t>MATHIEU Loïc</t>
  </si>
  <si>
    <t>0503382</t>
  </si>
  <si>
    <t>Model club Arédien</t>
  </si>
  <si>
    <t>CHUDZIK Xavier</t>
  </si>
  <si>
    <t>0307983</t>
  </si>
  <si>
    <t>Model Club de la Sabloniere</t>
  </si>
  <si>
    <t>HENRY Xavier</t>
  </si>
  <si>
    <t>0503761</t>
  </si>
  <si>
    <t>Aéroclub de la Mortagne Luneville</t>
  </si>
  <si>
    <t>ASTRE Gilles</t>
  </si>
  <si>
    <t>0307846</t>
  </si>
  <si>
    <t>Aéromodel club Villeparisis</t>
  </si>
  <si>
    <t>0603335</t>
  </si>
  <si>
    <t>CLAUDEL Frédéric</t>
  </si>
  <si>
    <t>0711339</t>
  </si>
  <si>
    <t>AFVA</t>
  </si>
  <si>
    <t>HENRY Philippe</t>
  </si>
  <si>
    <t>DETRY Nicolas</t>
  </si>
  <si>
    <t>HECHT Julien</t>
  </si>
  <si>
    <t>MOREAUX Jean-Michel</t>
  </si>
  <si>
    <t>9702847</t>
  </si>
  <si>
    <t>AGA</t>
  </si>
  <si>
    <t>0503762</t>
  </si>
  <si>
    <t>Championnat de France de vol libre extérieur</t>
  </si>
  <si>
    <t>14 au 17 août 2008 - Moncontour (Vol Libre Moncontourois)</t>
  </si>
  <si>
    <t>F1A (planeur)</t>
  </si>
  <si>
    <t xml:space="preserve">N° club </t>
  </si>
  <si>
    <t>vol 2</t>
  </si>
  <si>
    <t>Vol 5</t>
  </si>
  <si>
    <t>Vol 7</t>
  </si>
  <si>
    <t>CROGUENNEC Vincent</t>
  </si>
  <si>
    <t>SEVRES ANJOU MODELISME</t>
  </si>
  <si>
    <t>1290 + 300 + 280</t>
  </si>
  <si>
    <t>RAGOT Emmanuel</t>
  </si>
  <si>
    <t>LUDRES AIR MODELE</t>
  </si>
  <si>
    <t>1290 + 300 + 264</t>
  </si>
  <si>
    <t>TRACHEZ Bernard</t>
  </si>
  <si>
    <t>CA AZAY LE BRULE</t>
  </si>
  <si>
    <t>1290 + 300 + 211</t>
  </si>
  <si>
    <t>BERNARD Boris</t>
  </si>
  <si>
    <t>CAEN AEROMODELES</t>
  </si>
  <si>
    <t>CA DE TOURAINE</t>
  </si>
  <si>
    <t>DRAPEAU Jean-Luc</t>
  </si>
  <si>
    <t>HARSCOUET Jean-Loïc</t>
  </si>
  <si>
    <t>MARQUOIS Camille</t>
  </si>
  <si>
    <t>VOL LIBRE MONCONTOUROIS</t>
  </si>
  <si>
    <t>BERNARD Edgar</t>
  </si>
  <si>
    <t>BRAUD Lionel</t>
  </si>
  <si>
    <t>C A AIRBUS FRANCE TOULOUSE</t>
  </si>
  <si>
    <t>ECHIVARD Didier</t>
  </si>
  <si>
    <t>MAC DE MANDRES</t>
  </si>
  <si>
    <t>BERNARD gilles</t>
  </si>
  <si>
    <t>MARTINEAU Alban</t>
  </si>
  <si>
    <t>MAUSSION Valentin</t>
  </si>
  <si>
    <t>LAUREAU Jean-Pierre</t>
  </si>
  <si>
    <t>FOUQUET Pierre-Edouard</t>
  </si>
  <si>
    <t>AEROMODELISME CLUB THOUARSAIS</t>
  </si>
  <si>
    <t>LARBAIGT Laurent</t>
  </si>
  <si>
    <t>AC DES LANDES</t>
  </si>
  <si>
    <t>BOCHET Bernard</t>
  </si>
  <si>
    <t>AERO  VERNOIS VOL LIBRE</t>
  </si>
  <si>
    <t>GODINHO Jean</t>
  </si>
  <si>
    <t>DELASSUS Alain</t>
  </si>
  <si>
    <t>MJCPR ISBERGUES</t>
  </si>
  <si>
    <t>CANLER Thierry</t>
  </si>
  <si>
    <t>BOCHET Alain</t>
  </si>
  <si>
    <t>SION Julien</t>
  </si>
  <si>
    <t>U.A.LILLE R.TOURCOING</t>
  </si>
  <si>
    <t>ABERLENC Frédéric</t>
  </si>
  <si>
    <t>PARIS AIR MODEL</t>
  </si>
  <si>
    <t>BAILLY André</t>
  </si>
  <si>
    <t>M A C BEAUJOLAIS</t>
  </si>
  <si>
    <t>VAUCELLES Guillaume</t>
  </si>
  <si>
    <t>RIGAULT Mickaël</t>
  </si>
  <si>
    <t>COFFIN Pierre Yves</t>
  </si>
  <si>
    <t>THOREAU Gaël</t>
  </si>
  <si>
    <t>CHANTOME Francis</t>
  </si>
  <si>
    <t>SION Jean-Pierre</t>
  </si>
  <si>
    <t>BOISSIMON Jean-Pierre</t>
  </si>
  <si>
    <t>CHAUSSEBOURG Pierre</t>
  </si>
  <si>
    <t>CERCLE MODELISTE RULLICOIS</t>
  </si>
  <si>
    <t>VERLEENE Bruno</t>
  </si>
  <si>
    <t>CHALLINE Jean-Pierre</t>
  </si>
  <si>
    <t>BERGE Daniel</t>
  </si>
  <si>
    <t>MC DE REVEL</t>
  </si>
  <si>
    <t>BARBIER Antoine</t>
  </si>
  <si>
    <t>JALLET Yvon</t>
  </si>
  <si>
    <t>MOREAU François</t>
  </si>
  <si>
    <t>TIERCELIN Jean-Marc</t>
  </si>
  <si>
    <t>IMBERT Sébastien</t>
  </si>
  <si>
    <t>PARIS Guillaume</t>
  </si>
  <si>
    <t>MACHEFERT Samuel</t>
  </si>
  <si>
    <t>I C A ROMANAIS</t>
  </si>
  <si>
    <t>CHABOT Jean-Marie</t>
  </si>
  <si>
    <t>SION Bertrand</t>
  </si>
  <si>
    <t>THEVENON Laurent</t>
  </si>
  <si>
    <t>AC ROMANS SAINT PAUL</t>
  </si>
  <si>
    <t>TEDESCHI Serge</t>
  </si>
  <si>
    <t>BESNARD CHABOT Anne</t>
  </si>
  <si>
    <t>GBR</t>
  </si>
  <si>
    <t>CHABOT Sylvain</t>
  </si>
  <si>
    <t>FOUQUET Pierre Edouard</t>
  </si>
  <si>
    <t>F1B (Wakefield)</t>
  </si>
  <si>
    <t>LEE-A-HING Eric</t>
  </si>
  <si>
    <t>TOULON MODELISME</t>
  </si>
  <si>
    <t>RIGAULT Eloïse</t>
  </si>
  <si>
    <t>1259 + 300</t>
  </si>
  <si>
    <t>MARQUOIS Emeline</t>
  </si>
  <si>
    <t>1259 + 270</t>
  </si>
  <si>
    <t>MORANDINI Stéphane</t>
  </si>
  <si>
    <t>MARQUOIS Michel</t>
  </si>
  <si>
    <t>CHENEAU Jean-Claude</t>
  </si>
  <si>
    <t>AC SAINTONGE ET AUNIS</t>
  </si>
  <si>
    <t>MARQUOIS Gérard</t>
  </si>
  <si>
    <t>MARQUOIS Benjamin</t>
  </si>
  <si>
    <t>MORANDINI Myriam</t>
  </si>
  <si>
    <t>MORANDINI Wilfried</t>
  </si>
  <si>
    <t>MATHERAT Georges</t>
  </si>
  <si>
    <t>BUREAU Louis</t>
  </si>
  <si>
    <t>BUISSON Guy</t>
  </si>
  <si>
    <t>MARQUOIS Bernard</t>
  </si>
  <si>
    <t>DE ROLAND Michel</t>
  </si>
  <si>
    <t>COUTINEAU Paul</t>
  </si>
  <si>
    <t>BOIZIAU Jacques</t>
  </si>
  <si>
    <t>GARET Claude</t>
  </si>
  <si>
    <t>F1C (motomodèle)</t>
  </si>
  <si>
    <t>POUYADOU Laurent</t>
  </si>
  <si>
    <t>ROUX Alain</t>
  </si>
  <si>
    <t>MASCARD Henri</t>
  </si>
  <si>
    <t>REVERAULT Michel</t>
  </si>
  <si>
    <t>BOUTILLIER Bernard</t>
  </si>
  <si>
    <t>UAC BOURGES</t>
  </si>
  <si>
    <t>DIGUET Aurélien</t>
  </si>
  <si>
    <t>F1G (Coupe d'hiver)</t>
  </si>
  <si>
    <t>MICHAUD Bernard</t>
  </si>
  <si>
    <t>600 + 240 + 360</t>
  </si>
  <si>
    <t>BROUTIN Doris</t>
  </si>
  <si>
    <t>A C LENS</t>
  </si>
  <si>
    <t>600 + 240 + 183</t>
  </si>
  <si>
    <t>DJIAN Michel</t>
  </si>
  <si>
    <t>600 + 240 + 164</t>
  </si>
  <si>
    <t>600 + 185</t>
  </si>
  <si>
    <t>DUPUIS Louis</t>
  </si>
  <si>
    <t>600 + 159</t>
  </si>
  <si>
    <t>LATY Denis</t>
  </si>
  <si>
    <t>600 + 154</t>
  </si>
  <si>
    <t>600 + 122</t>
  </si>
  <si>
    <t>BOUCHER René</t>
  </si>
  <si>
    <t>600 + 114</t>
  </si>
  <si>
    <t>BESNARD Annie</t>
  </si>
  <si>
    <t>600 + 104</t>
  </si>
  <si>
    <t>NERAUDEAU Francis</t>
  </si>
  <si>
    <t>A PONTOIS</t>
  </si>
  <si>
    <t>600 + 101</t>
  </si>
  <si>
    <t>MAC DE MARSEILLE</t>
  </si>
  <si>
    <t>600 + 97</t>
  </si>
  <si>
    <t>UZUREAU Eugène</t>
  </si>
  <si>
    <t>MILLET Henri Serge</t>
  </si>
  <si>
    <t>MAG 2S</t>
  </si>
  <si>
    <t>LAVENENT Henri</t>
  </si>
  <si>
    <t>A.M.PUJAUT</t>
  </si>
  <si>
    <t>LUCISIC Charles</t>
  </si>
  <si>
    <t>AC D'EVREUX DES AUTHIEUX</t>
  </si>
  <si>
    <t>LATY Julien</t>
  </si>
  <si>
    <t>RENNESSON André</t>
  </si>
  <si>
    <t>TISSEROND Christophe</t>
  </si>
  <si>
    <t>GRAVOUIL Christian</t>
  </si>
  <si>
    <t>MARQUOIS Jocelyne</t>
  </si>
  <si>
    <t>CERES Pascal</t>
  </si>
  <si>
    <t>AC LES GOELANDS</t>
  </si>
  <si>
    <t>LATY André</t>
  </si>
  <si>
    <t>FOURNIER Jean-Marie</t>
  </si>
  <si>
    <t>MATHERAT Louise</t>
  </si>
  <si>
    <t>BLANCHARD Jacques</t>
  </si>
  <si>
    <t>UA ORLEANS</t>
  </si>
  <si>
    <t>F1H (planeur formule A1)</t>
  </si>
  <si>
    <t>600 + 240</t>
  </si>
  <si>
    <t>BERNARD Gilles</t>
  </si>
  <si>
    <t>600 + 130</t>
  </si>
  <si>
    <t>600 + 117</t>
  </si>
  <si>
    <t>600 + 103</t>
  </si>
  <si>
    <t>600 + 99</t>
  </si>
  <si>
    <t>COFFIN Pierre-yves</t>
  </si>
  <si>
    <t>BROCHARD Georges</t>
  </si>
  <si>
    <t>GAIGNET René</t>
  </si>
  <si>
    <t>COFFIN Olivier</t>
  </si>
  <si>
    <t>MAROT Aymeric</t>
  </si>
  <si>
    <t>COURTEILLE Jean-Pierre</t>
  </si>
  <si>
    <t>BERNARD Edgard</t>
  </si>
  <si>
    <t>ROBERT Jean</t>
  </si>
  <si>
    <t>ASS AMICALE LAIQUE DE NERAC</t>
  </si>
  <si>
    <t>CHEFGROS Gérard</t>
  </si>
  <si>
    <t>UZUREAU Emmanuel</t>
  </si>
  <si>
    <t>ADON Charly</t>
  </si>
  <si>
    <r>
      <t>F1K (motomodèle à moteur CO</t>
    </r>
    <r>
      <rPr>
        <b/>
        <i/>
        <vertAlign val="superscript"/>
        <sz val="12"/>
        <rFont val="Arial"/>
        <family val="2"/>
      </rPr>
      <t>2</t>
    </r>
    <r>
      <rPr>
        <b/>
        <i/>
        <vertAlign val="superscript"/>
        <sz val="14"/>
        <rFont val="Arial"/>
        <family val="2"/>
      </rPr>
      <t xml:space="preserve">) </t>
    </r>
    <r>
      <rPr>
        <i/>
        <sz val="14"/>
        <rFont val="Arial"/>
        <family val="2"/>
      </rPr>
      <t>- Concours national</t>
    </r>
  </si>
  <si>
    <t>GAUDIN Jacques</t>
  </si>
  <si>
    <t>GAUDIN Louis</t>
  </si>
  <si>
    <t>NORGET Daniel</t>
  </si>
  <si>
    <t>COLLET Bernard</t>
  </si>
  <si>
    <t>Planeur formule nationale Cadet</t>
  </si>
  <si>
    <t>MOREAU Thomas</t>
  </si>
  <si>
    <t>480 + 187</t>
  </si>
  <si>
    <t>480 + 136</t>
  </si>
  <si>
    <t>BITARD Florian</t>
  </si>
  <si>
    <t>MJC BRON</t>
  </si>
  <si>
    <t>HORREAU Pierre Etienne</t>
  </si>
  <si>
    <t>MOREAU Bastien</t>
  </si>
  <si>
    <t>HAMELIN Julie</t>
  </si>
  <si>
    <t>MAURIN Florian</t>
  </si>
  <si>
    <t>VERLENNE Robin</t>
  </si>
  <si>
    <t>BARDON Théo</t>
  </si>
  <si>
    <t>Planeur formule nationale Junior</t>
  </si>
  <si>
    <t>LELEUX Philippe</t>
  </si>
  <si>
    <t>FOURNIER Simon</t>
  </si>
  <si>
    <t>ARRIEULA Jérôme</t>
  </si>
  <si>
    <t>ASS ALPHONSE PENAUD</t>
  </si>
  <si>
    <t>Planeur formule nationale Senior</t>
  </si>
  <si>
    <t>BUVAT Michel</t>
  </si>
  <si>
    <t>720 + 130</t>
  </si>
  <si>
    <t>720 + 99</t>
  </si>
  <si>
    <t>SCHIAVI Gérard</t>
  </si>
  <si>
    <t>M J E P ISBERGUES</t>
  </si>
  <si>
    <t>BESNARD Joël</t>
  </si>
  <si>
    <t>LELEUX Jacques</t>
  </si>
  <si>
    <t>PITON Guy</t>
  </si>
  <si>
    <t>RAVARD Gilles</t>
  </si>
  <si>
    <t>PUJADE Marcel</t>
  </si>
  <si>
    <t>DONNET Jacques</t>
  </si>
  <si>
    <t>PAILHE Pierre</t>
  </si>
  <si>
    <t>LE COMTE Aurélien</t>
  </si>
  <si>
    <t>SOLANO Angel</t>
  </si>
  <si>
    <t>Avion à moteur caoutchouc formule nationale Cadet</t>
  </si>
  <si>
    <t>TISSEROND Maxime</t>
  </si>
  <si>
    <t>BARDON Rémi</t>
  </si>
  <si>
    <t>TISSEROND Juliette</t>
  </si>
  <si>
    <t>DAVID Clément</t>
  </si>
  <si>
    <t>Avion à moteur caoutchouc formule nationale Senior</t>
  </si>
  <si>
    <t>720 + 300</t>
  </si>
  <si>
    <t>720 + 218</t>
  </si>
  <si>
    <t>720 + 166</t>
  </si>
  <si>
    <t>DREMIERE Marc</t>
  </si>
  <si>
    <t xml:space="preserve"> Championnat de France de vol circulaire commandé</t>
  </si>
  <si>
    <t>30 et 31 août 2008 - La Queue en Brie (CMC)</t>
  </si>
  <si>
    <t>Vitesse F2A</t>
  </si>
  <si>
    <t xml:space="preserve">MAGNE Jean </t>
  </si>
  <si>
    <t>CMC</t>
  </si>
  <si>
    <t/>
  </si>
  <si>
    <t>AUBE Jean Marc</t>
  </si>
  <si>
    <t>BILLON Eddy</t>
  </si>
  <si>
    <t>FRESCURA Lucien</t>
  </si>
  <si>
    <t>CAPO Francisco</t>
  </si>
  <si>
    <t>CMBL</t>
  </si>
  <si>
    <t>SKRZEKUCKI Thomas</t>
  </si>
  <si>
    <t>AUBE Aurélie</t>
  </si>
  <si>
    <t>GILBERT Régis</t>
  </si>
  <si>
    <t>MRCSE</t>
  </si>
  <si>
    <t>DOHR Ludovic</t>
  </si>
  <si>
    <t>GAUTHIER Philippe</t>
  </si>
  <si>
    <t>Vitesse nationale</t>
  </si>
  <si>
    <t xml:space="preserve">Vitesse de référence </t>
  </si>
  <si>
    <t>Type</t>
  </si>
  <si>
    <t>BILLON Gérard</t>
  </si>
  <si>
    <t>CHAMPAIN Benoît</t>
  </si>
  <si>
    <t>JAMET Thomas</t>
  </si>
  <si>
    <t>CHAMPAIN Jean Luc</t>
  </si>
  <si>
    <t>DOHR Albert</t>
  </si>
  <si>
    <t>ROSTISLAVOV Anthony</t>
  </si>
  <si>
    <t>GAUTHIER Alexandre</t>
  </si>
  <si>
    <t>RIBREAU Davy</t>
  </si>
  <si>
    <t>VACQUANT Jordan</t>
  </si>
  <si>
    <t>LACOUR Romain</t>
  </si>
  <si>
    <t>BRISSIG Gaétan</t>
  </si>
  <si>
    <t>SKRZEKUCKI Mathieu</t>
  </si>
  <si>
    <t>REGNE Andrew</t>
  </si>
  <si>
    <t>Acrobatie F2B</t>
  </si>
  <si>
    <t>Fly-off 3</t>
  </si>
  <si>
    <t>CHAPOULAUD Nicolas</t>
  </si>
  <si>
    <t>ACL</t>
  </si>
  <si>
    <t>PIGOUT Jacky</t>
  </si>
  <si>
    <t>MACAP</t>
  </si>
  <si>
    <t>FRANCESCHI Michel</t>
  </si>
  <si>
    <t>SAUNIER Thierry</t>
  </si>
  <si>
    <t>CHARON Yoann</t>
  </si>
  <si>
    <t>CMR</t>
  </si>
  <si>
    <t>AUBE Jean-Marc</t>
  </si>
  <si>
    <t>CAILLAUD Michel</t>
  </si>
  <si>
    <t>RAFFAL Bernard</t>
  </si>
  <si>
    <t>ACSE</t>
  </si>
  <si>
    <t>ZAPATA Serge</t>
  </si>
  <si>
    <t>MCA</t>
  </si>
  <si>
    <t>MONNIER Frédéric</t>
  </si>
  <si>
    <t>CMA</t>
  </si>
  <si>
    <t>VAUCELLE Loïc</t>
  </si>
  <si>
    <t>Chouette Club</t>
  </si>
  <si>
    <t>JOUVE Alain</t>
  </si>
  <si>
    <t>MASSON Eric</t>
  </si>
  <si>
    <t>BRAU Jacques</t>
  </si>
  <si>
    <t>IZART Jacques</t>
  </si>
  <si>
    <t>BLANCHARD Thierry</t>
  </si>
  <si>
    <t>BAUDOU Claude</t>
  </si>
  <si>
    <t>Team-racing F2C</t>
  </si>
  <si>
    <t>Meilleur vol</t>
  </si>
  <si>
    <t>Finale</t>
  </si>
  <si>
    <t>KOLLAR Sylvain/BELYS Mickaël</t>
  </si>
  <si>
    <t>SURUGUE Pascal/SURUGUE Georges</t>
  </si>
  <si>
    <t>disq</t>
  </si>
  <si>
    <t>OUGEN Thierry/SURUGUE Roland</t>
  </si>
  <si>
    <t>3022/3019</t>
  </si>
  <si>
    <t>489/851</t>
  </si>
  <si>
    <t>CMC/CMR</t>
  </si>
  <si>
    <t>80T</t>
  </si>
  <si>
    <t>PICARD Fabrice/SKRZEKUCKI Thomas</t>
  </si>
  <si>
    <t>PERRET Mathieu/PERRET Jean Paul</t>
  </si>
  <si>
    <t>SKRZEKUCKI Mathieu/BRISSIG Gaétan</t>
  </si>
  <si>
    <t>J/J</t>
  </si>
  <si>
    <t>34T</t>
  </si>
  <si>
    <t>36T</t>
  </si>
  <si>
    <t>Course diesel fuselage planche F2F</t>
  </si>
  <si>
    <t>GAUTHIER Alexandre/CHAPOULAUD Nicolas</t>
  </si>
  <si>
    <t>J/S</t>
  </si>
  <si>
    <t>3022/3011</t>
  </si>
  <si>
    <t>489/85</t>
  </si>
  <si>
    <t>CMC/ACL</t>
  </si>
  <si>
    <t>31T</t>
  </si>
  <si>
    <t>SKRZEKUCKI Mathieu/PERRET Jean Paul</t>
  </si>
  <si>
    <t>SKRZEKUCKI Thomas/PERRET Claire</t>
  </si>
  <si>
    <t xml:space="preserve">BINDEL Clément/PETER Serge </t>
  </si>
  <si>
    <t>PICARD Fabrice/PICARD Michel</t>
  </si>
  <si>
    <t>PERRET Mathieu/BRISSIG Gaétan</t>
  </si>
  <si>
    <t>S/J</t>
  </si>
  <si>
    <t>Disq</t>
  </si>
  <si>
    <t>SURUGUE Pascal/SURUGUE Bryce</t>
  </si>
  <si>
    <t>DOHR Ludovic/MERLIN Raymond</t>
  </si>
  <si>
    <t>82T</t>
  </si>
  <si>
    <t>Combat F2D</t>
  </si>
  <si>
    <t>Manche 5</t>
  </si>
  <si>
    <t>RIERA Xavier</t>
  </si>
  <si>
    <t>W</t>
  </si>
  <si>
    <t>L</t>
  </si>
  <si>
    <t>BERNARD Claude</t>
  </si>
  <si>
    <t>THOMY Bernard</t>
  </si>
  <si>
    <t>CHAMPAIN Jean luc</t>
  </si>
  <si>
    <t>LOBJEOIS Hugues</t>
  </si>
  <si>
    <t>Manche 6</t>
  </si>
  <si>
    <r>
      <t>Type 1</t>
    </r>
    <r>
      <rPr>
        <sz val="9"/>
        <rFont val="Arial"/>
        <family val="2"/>
      </rPr>
      <t xml:space="preserve"> (3,5 cm³)</t>
    </r>
  </si>
  <si>
    <r>
      <t>Type 2</t>
    </r>
    <r>
      <rPr>
        <sz val="9"/>
        <rFont val="Arial"/>
        <family val="2"/>
      </rPr>
      <t xml:space="preserve"> (5 cm³)</t>
    </r>
  </si>
  <si>
    <r>
      <t>Type 3</t>
    </r>
    <r>
      <rPr>
        <sz val="9"/>
        <rFont val="Arial"/>
        <family val="2"/>
      </rPr>
      <t xml:space="preserve"> (10 cm³)</t>
    </r>
  </si>
  <si>
    <r>
      <t>F5F</t>
    </r>
    <r>
      <rPr>
        <i/>
        <sz val="14"/>
        <rFont val="Arial"/>
        <family val="2"/>
      </rPr>
      <t xml:space="preserve"> (hors championnat de France pour cause d'insuffisance de concurrents inscrits)</t>
    </r>
  </si>
  <si>
    <r>
      <t xml:space="preserve"> F5B 7 éléments</t>
    </r>
    <r>
      <rPr>
        <i/>
        <sz val="14"/>
        <rFont val="Arial"/>
        <family val="2"/>
      </rPr>
      <t xml:space="preserve"> (hors championnat de France pour cause d'insuffisance de concurrents inscrits)</t>
    </r>
  </si>
  <si>
    <r>
      <t xml:space="preserve">Classement challenge Plessier </t>
    </r>
    <r>
      <rPr>
        <i/>
        <sz val="14"/>
        <rFont val="Arial"/>
        <family val="2"/>
      </rPr>
      <t>(épreuve hors championnat de France)</t>
    </r>
  </si>
  <si>
    <r>
      <t>Catégorie nationale</t>
    </r>
    <r>
      <rPr>
        <i/>
        <sz val="14"/>
        <rFont val="Arial"/>
        <family val="2"/>
      </rPr>
      <t xml:space="preserve"> (concours national)</t>
    </r>
  </si>
  <si>
    <t>Vitesse débutants</t>
  </si>
  <si>
    <r>
      <t>Acrobatie nationale</t>
    </r>
    <r>
      <rPr>
        <i/>
        <sz val="14"/>
        <rFont val="Arial"/>
        <family val="2"/>
      </rPr>
      <t xml:space="preserve"> (concours national)</t>
    </r>
  </si>
  <si>
    <r>
      <t xml:space="preserve">Combat diesel F2E </t>
    </r>
    <r>
      <rPr>
        <i/>
        <sz val="14"/>
        <rFont val="Arial"/>
        <family val="2"/>
      </rPr>
      <t>(concours national)</t>
    </r>
  </si>
  <si>
    <t>F1A (planeur) - Classement spécifique junior</t>
  </si>
  <si>
    <t>Championnat de France planeur de vol de pente RC (F3F)</t>
  </si>
  <si>
    <t>Total</t>
  </si>
  <si>
    <r>
      <t>Manche 1</t>
    </r>
  </si>
  <si>
    <r>
      <t>Manche 3</t>
    </r>
  </si>
  <si>
    <r>
      <t>Manche 5</t>
    </r>
  </si>
  <si>
    <t>Manche 7</t>
  </si>
  <si>
    <t>Manche 8</t>
  </si>
  <si>
    <t>Manche 9</t>
  </si>
  <si>
    <t>RONDEL Pierre</t>
  </si>
  <si>
    <t>Union Habitants Brié Angonnes</t>
  </si>
  <si>
    <t>MERVELET Matthieu</t>
  </si>
  <si>
    <t>MAC Cannes</t>
  </si>
  <si>
    <t>PLATON Pierre</t>
  </si>
  <si>
    <t>Aéro Club Dassault</t>
  </si>
  <si>
    <t>FRICKE Andréas</t>
  </si>
  <si>
    <t>Eole de Muret</t>
  </si>
  <si>
    <t>KREBS Arnaud</t>
  </si>
  <si>
    <t>CAM du Pays de Fayence</t>
  </si>
  <si>
    <t>HOURS Frédéric</t>
  </si>
  <si>
    <t>A.N.E.G</t>
  </si>
  <si>
    <t>MARECHAL Alexis</t>
  </si>
  <si>
    <t>GUWANG Marcel</t>
  </si>
  <si>
    <t>L'aile ou la cuisse</t>
  </si>
  <si>
    <t>TIRAND Yves</t>
  </si>
  <si>
    <t>CM des Hautes Baronnies</t>
  </si>
  <si>
    <t>LANOT Didier</t>
  </si>
  <si>
    <t>COHEN Allan</t>
  </si>
  <si>
    <t>RINGENBACH Thibault</t>
  </si>
  <si>
    <t>Model Club Vellave</t>
  </si>
  <si>
    <t>TOURNIAIRE Jean-Claude</t>
  </si>
  <si>
    <t>Aéro Club des Cigognes</t>
  </si>
  <si>
    <t>PERICOU Sébastien</t>
  </si>
  <si>
    <t>Aéromodèlisme Agnos</t>
  </si>
  <si>
    <t>LANES Philippe</t>
  </si>
  <si>
    <t>MAC de Nice</t>
  </si>
  <si>
    <t>BORDES Olivier</t>
  </si>
  <si>
    <t>Brié Alpes Soaring</t>
  </si>
  <si>
    <t>FOUCHER Jean-Luc</t>
  </si>
  <si>
    <t>Tête en l'air</t>
  </si>
  <si>
    <t>ETCHART Michel</t>
  </si>
  <si>
    <t>Eskualoun Arranoak</t>
  </si>
  <si>
    <t>DELARBRE Thomas</t>
  </si>
  <si>
    <t>Les Ailes Silencieuses</t>
  </si>
  <si>
    <t>LOMBARDO Laurent</t>
  </si>
  <si>
    <t>C.A. Les Busards</t>
  </si>
  <si>
    <t>WITTERS Jean</t>
  </si>
  <si>
    <t>FRL DEJEP de Vinon</t>
  </si>
  <si>
    <t>FAURE Thomas</t>
  </si>
  <si>
    <t>DERBIER Fabien</t>
  </si>
  <si>
    <t>A.C. de Romans</t>
  </si>
  <si>
    <t>LEMONNIER Thierry</t>
  </si>
  <si>
    <t>DELARBRE Serge</t>
  </si>
  <si>
    <t>WITTERS Frédéric</t>
  </si>
  <si>
    <t>GIRARD Rémi</t>
  </si>
  <si>
    <t>AC Uzège</t>
  </si>
  <si>
    <t>13 et 14 septembre 2008 - Francin (Rotor Club Alpin)</t>
  </si>
  <si>
    <t xml:space="preserve">C/J   </t>
  </si>
  <si>
    <r>
      <t xml:space="preserve">Résultat </t>
    </r>
    <r>
      <rPr>
        <sz val="11"/>
        <rFont val="Arial"/>
        <family val="2"/>
      </rPr>
      <t xml:space="preserve"> </t>
    </r>
  </si>
  <si>
    <t xml:space="preserve">/1000 </t>
  </si>
  <si>
    <t>Aéromodéle Club Mitry Mory</t>
  </si>
  <si>
    <t>POYET Arnaud</t>
  </si>
  <si>
    <t>Modèle Air Club Cherbourg Hague</t>
  </si>
  <si>
    <t>GUEZOU Loïc</t>
  </si>
  <si>
    <t>Aéromodéle Club Le Havre</t>
  </si>
  <si>
    <t>DELBOUYS Olivier</t>
  </si>
  <si>
    <t>Club de Biscarrosse Parentis</t>
  </si>
  <si>
    <t>RUIZ-MATEO Jérome</t>
  </si>
  <si>
    <t>Modèle Air Club Cugeois</t>
  </si>
  <si>
    <t>SILVESTRI  Renaud</t>
  </si>
  <si>
    <t>Rotor Club Alpin</t>
  </si>
  <si>
    <t>DELVALET Pascal</t>
  </si>
  <si>
    <t>Club Modéliste de Saclay</t>
  </si>
  <si>
    <t>LEBOULLENGER Denis</t>
  </si>
  <si>
    <t>Association de Loisirs de Mery</t>
  </si>
  <si>
    <t>ROMAGNAN Rémi</t>
  </si>
  <si>
    <t>AKINOTCHO Stéphane</t>
  </si>
  <si>
    <t>Les Mouettes</t>
  </si>
  <si>
    <t>ROCHE Jean Pierre</t>
  </si>
  <si>
    <t>VALADE Jean</t>
  </si>
  <si>
    <t>Club Eole de Muret</t>
  </si>
  <si>
    <t>LECLERC Philippe</t>
  </si>
  <si>
    <t>DUFRENNE Ludovic</t>
  </si>
  <si>
    <t>Criqu'Ailes Club</t>
  </si>
  <si>
    <t>THIBAUT Cédric</t>
  </si>
  <si>
    <t>Aéro Club de Commercy</t>
  </si>
  <si>
    <t>LEROY Marc</t>
  </si>
  <si>
    <t>Les Raz Mottes</t>
  </si>
  <si>
    <t>POSTIGO Stéphane</t>
  </si>
  <si>
    <t>QUEMERE Alain</t>
  </si>
  <si>
    <t>Classement spécifique junior</t>
  </si>
  <si>
    <t>Nom et prénom</t>
  </si>
  <si>
    <t xml:space="preserve"> Catégorie internationale F3C</t>
  </si>
  <si>
    <t xml:space="preserve"> Championnat de France hélicoptère de voltige RC</t>
  </si>
  <si>
    <r>
      <t xml:space="preserve">Championnat de France maquettes RC </t>
    </r>
    <r>
      <rPr>
        <i/>
        <sz val="20"/>
        <rFont val="Arial"/>
        <family val="2"/>
      </rPr>
      <t>(avion &amp; hélicoptère)</t>
    </r>
  </si>
  <si>
    <t>13 et 14 septembre 2008 - Cognac (Les Ailes Cognacaises)</t>
  </si>
  <si>
    <t>Catégorie internationale F4C</t>
  </si>
  <si>
    <t>Modèle</t>
  </si>
  <si>
    <t>Statique</t>
  </si>
  <si>
    <t>Moyenne des 2 meilleurs vols</t>
  </si>
  <si>
    <t>LEVY Marc</t>
  </si>
  <si>
    <t>FOUGA MAGISTER CM 70 R</t>
  </si>
  <si>
    <t>ACCART Philippe</t>
  </si>
  <si>
    <t>C.A. Brayon</t>
  </si>
  <si>
    <t>POTEZ 62</t>
  </si>
  <si>
    <t>NIETO Roger</t>
  </si>
  <si>
    <t>A.S.A.E.C.</t>
  </si>
  <si>
    <t>P38 Lighting J</t>
  </si>
  <si>
    <t>BOBO Jean-Francois</t>
  </si>
  <si>
    <t>P51 MUSTANG</t>
  </si>
  <si>
    <t>LANQUETIN Patrick</t>
  </si>
  <si>
    <t>FOCKE WULF 190 D 9</t>
  </si>
  <si>
    <t>FLAGEOLET Pierre</t>
  </si>
  <si>
    <t>Aéromodéles Club du Rhône</t>
  </si>
  <si>
    <t>YAKOLEV YAK 50</t>
  </si>
  <si>
    <t>BOISSIERE Pierre</t>
  </si>
  <si>
    <t>A.C. Mortagne</t>
  </si>
  <si>
    <t>POTIER P 60 "Minacro"</t>
  </si>
  <si>
    <t>DEPAUX Sophie</t>
  </si>
  <si>
    <t>BOISAVIA MERCUREY</t>
  </si>
  <si>
    <t>LABORIE Claude</t>
  </si>
  <si>
    <t>A.C. Yonnais Modélisme</t>
  </si>
  <si>
    <t>NORD 3202</t>
  </si>
  <si>
    <t>LAFFITE André</t>
  </si>
  <si>
    <t>Montauban Air Modèle</t>
  </si>
  <si>
    <t>HAWK</t>
  </si>
  <si>
    <t>CAPIOD Léon</t>
  </si>
  <si>
    <t>P47 D</t>
  </si>
  <si>
    <t>RENOU Daniel</t>
  </si>
  <si>
    <t>Aéromodélisme du Bocage</t>
  </si>
  <si>
    <t>PIPER L4H</t>
  </si>
  <si>
    <t>Catégorie nationale maquette avion</t>
  </si>
  <si>
    <t>Moyenne des 2 vols</t>
  </si>
  <si>
    <t>BUEB Yannick</t>
  </si>
  <si>
    <t>Angely Model Club</t>
  </si>
  <si>
    <t>CORSAIR F4U 1</t>
  </si>
  <si>
    <t>BUSOM Fabien</t>
  </si>
  <si>
    <t>Aéromodel Club Niortais</t>
  </si>
  <si>
    <t>FORGEARD Johann</t>
  </si>
  <si>
    <t>Evasion 78</t>
  </si>
  <si>
    <t>Morane Saulnier 500 "Ambulance"</t>
  </si>
  <si>
    <t>HENRY Bruno</t>
  </si>
  <si>
    <t>Caudron Goéland</t>
  </si>
  <si>
    <t>TALAVERA Patrick</t>
  </si>
  <si>
    <t>HAWKER TEMPEST</t>
  </si>
  <si>
    <t>NICOU Christophe</t>
  </si>
  <si>
    <t>Club Modéliste de Montaigu</t>
  </si>
  <si>
    <t>CURTISS P-40 "Warhawk"</t>
  </si>
  <si>
    <t>MONTMARTY Pierre</t>
  </si>
  <si>
    <t>P47</t>
  </si>
  <si>
    <t>BARTH Jean-Paul</t>
  </si>
  <si>
    <t>Club Aéromodélisme Senlisiens</t>
  </si>
  <si>
    <t>BOURLETTE Michel</t>
  </si>
  <si>
    <t>CM Beaumontois</t>
  </si>
  <si>
    <t>CAUDRON LUCIOLE C272-5</t>
  </si>
  <si>
    <t>FORGEARD Jean-Claude</t>
  </si>
  <si>
    <t>M.A.C.C.H</t>
  </si>
  <si>
    <t>CESSNA SKYLANE F182</t>
  </si>
  <si>
    <t>BOUDOU Quentin</t>
  </si>
  <si>
    <t>Merville Aéromodélisme Club</t>
  </si>
  <si>
    <t>CAP 10</t>
  </si>
  <si>
    <t>BOUDOU Brice</t>
  </si>
  <si>
    <t>PIPER</t>
  </si>
  <si>
    <t>HOUDIN Bertrand</t>
  </si>
  <si>
    <t>R.M.C.Orléanais</t>
  </si>
  <si>
    <t>SPITFIRE MK14</t>
  </si>
  <si>
    <t>LAHONDERE Robert</t>
  </si>
  <si>
    <t>JACQUET Christian</t>
  </si>
  <si>
    <t>SPITFIRE MK19</t>
  </si>
  <si>
    <t>BRUGUES Henri</t>
  </si>
  <si>
    <t>FRADIN Jean-Luc</t>
  </si>
  <si>
    <t>Club de Modélisme Gétinois</t>
  </si>
  <si>
    <t>MORANE A1</t>
  </si>
  <si>
    <t>BINDET Gérard</t>
  </si>
  <si>
    <r>
      <t>Catégorie nationale maquette hélicoptère</t>
    </r>
    <r>
      <rPr>
        <i/>
        <sz val="14"/>
        <color indexed="8"/>
        <rFont val="Arial"/>
        <family val="2"/>
      </rPr>
      <t xml:space="preserve"> - Concours national</t>
    </r>
  </si>
  <si>
    <t>Vol retenu</t>
  </si>
  <si>
    <t>GRIOCHE Olivier</t>
  </si>
  <si>
    <t>CA Blois le Breuil</t>
  </si>
  <si>
    <t>EC 135 T1    SAMU 45</t>
  </si>
  <si>
    <t>TIGRE</t>
  </si>
  <si>
    <t>EVASION 78</t>
  </si>
  <si>
    <t>AS 555 AN FENNEC</t>
  </si>
  <si>
    <t>ROSA Stéphane</t>
  </si>
  <si>
    <t>SUG6</t>
  </si>
  <si>
    <r>
      <t xml:space="preserve">Concours Challenge par équipe </t>
    </r>
    <r>
      <rPr>
        <i/>
        <sz val="14"/>
        <color indexed="8"/>
        <rFont val="Arial"/>
        <family val="2"/>
      </rPr>
      <t>- Epreuve hors championnat de France</t>
    </r>
  </si>
  <si>
    <t>Moyenne des 2 vols retenus</t>
  </si>
  <si>
    <t>MARTIN Michel</t>
  </si>
  <si>
    <t>Careb</t>
  </si>
  <si>
    <t>B25 Mitchel</t>
  </si>
  <si>
    <t>Championnat de France racer 2008</t>
  </si>
  <si>
    <t>13 et 14 septembre 2008 - Cholet (Aéromodèle Club du Choletais)</t>
  </si>
  <si>
    <t>Catégorie internationale F3D</t>
  </si>
  <si>
    <t>SCHMITT Christian</t>
  </si>
  <si>
    <t>Vic Bigorre AM</t>
  </si>
  <si>
    <t>GREGOIRE Frederic</t>
  </si>
  <si>
    <t>Papangue Club</t>
  </si>
  <si>
    <t>RIEGERT Bruno</t>
  </si>
  <si>
    <t>CHOY Christophe</t>
  </si>
  <si>
    <t>DUBARD Mathieu</t>
  </si>
  <si>
    <t>C.M. du Sud</t>
  </si>
  <si>
    <t>DESGRUELLES Gilles</t>
  </si>
  <si>
    <t>MAC Paris</t>
  </si>
  <si>
    <t>TOSI Emidio</t>
  </si>
  <si>
    <t>MAC Beaujolais</t>
  </si>
  <si>
    <t>ALLAIS Olivier</t>
  </si>
  <si>
    <t>MAC Tulasne</t>
  </si>
  <si>
    <t>BRUN Bernard</t>
  </si>
  <si>
    <t>Quickie promotion</t>
  </si>
  <si>
    <t>LONGERE Bastien</t>
  </si>
  <si>
    <t>AMC Cevennol</t>
  </si>
  <si>
    <t>ZABBOUJ Mohamed</t>
  </si>
  <si>
    <t>CHERY Alain</t>
  </si>
  <si>
    <t>AC Choletais</t>
  </si>
  <si>
    <t>DERAND Bruno</t>
  </si>
  <si>
    <t>Ailes Rabelaisiennes</t>
  </si>
  <si>
    <t>LEMONNIER Sebastien</t>
  </si>
  <si>
    <t>AC Est</t>
  </si>
  <si>
    <t>BORDIER Thierry</t>
  </si>
  <si>
    <t>MC Bruxeen</t>
  </si>
  <si>
    <t>HELAINE Pascal</t>
  </si>
  <si>
    <t>Caen Aeromodèles</t>
  </si>
  <si>
    <t>LEBOURGEOIS Pascal</t>
  </si>
  <si>
    <t>ZABBOUJ Omar</t>
  </si>
  <si>
    <t>CROCHET Christian</t>
  </si>
  <si>
    <t>CAM Rislois</t>
  </si>
  <si>
    <t>DIDIER Alain</t>
  </si>
  <si>
    <t>CM Getinois</t>
  </si>
  <si>
    <t>BORDIER Remy</t>
  </si>
  <si>
    <r>
      <t>Club 20</t>
    </r>
    <r>
      <rPr>
        <i/>
        <sz val="14"/>
        <rFont val="Arial"/>
        <family val="2"/>
      </rPr>
      <t xml:space="preserve"> - Concours national</t>
    </r>
  </si>
  <si>
    <t>GARELLI Patrice</t>
  </si>
  <si>
    <t>CAMIHORTChristophe</t>
  </si>
  <si>
    <t>CAAP 64</t>
  </si>
  <si>
    <t>MAC Tuslane</t>
  </si>
  <si>
    <t>GIRONDE Jean Paul</t>
  </si>
  <si>
    <t>Gerzat AP</t>
  </si>
  <si>
    <t>ALIBERT Serge</t>
  </si>
  <si>
    <t>CHEVY Mathieu</t>
  </si>
  <si>
    <t>FAURE Christian</t>
  </si>
  <si>
    <r>
      <t xml:space="preserve">Quickie Expert </t>
    </r>
    <r>
      <rPr>
        <i/>
        <sz val="14"/>
        <rFont val="Arial"/>
        <family val="2"/>
      </rPr>
      <t>(épreuve hors championnat de France)</t>
    </r>
  </si>
  <si>
    <t>DUBART Mathieu</t>
  </si>
  <si>
    <t>CAMIHORT Christophe</t>
  </si>
  <si>
    <t>DUPONT Sylvain</t>
  </si>
  <si>
    <t>GUT Walter</t>
  </si>
  <si>
    <t>RMC Orleanais</t>
  </si>
  <si>
    <t>CM Cachan</t>
  </si>
  <si>
    <t>15 au 17 août 2008 - Briançon (Club Aeromodelisme du Grand Briançonnais)</t>
  </si>
  <si>
    <t>Championnat de France planeur thermique de durée RC (F3J)</t>
  </si>
  <si>
    <t>20 et 21 septembre 2008 - Dôle (C.A. de Dôle et Tavaux)</t>
  </si>
  <si>
    <t>Nom, Prénom</t>
  </si>
  <si>
    <t>cat.</t>
  </si>
  <si>
    <t>Club</t>
  </si>
  <si>
    <t>Fly-Off</t>
  </si>
  <si>
    <t>EOLE  A.M.V.</t>
  </si>
  <si>
    <t>CUENOT Cyrille</t>
  </si>
  <si>
    <t>MOQUEREAU Ivan</t>
  </si>
  <si>
    <t>A.M. Caudacienne</t>
  </si>
  <si>
    <t>TRIMA Nicolas</t>
  </si>
  <si>
    <t>Aéro Club des CIGOGNES</t>
  </si>
  <si>
    <t>ELLIOT Patrick</t>
  </si>
  <si>
    <t>FOURNIER Lionel</t>
  </si>
  <si>
    <t>MAC Sermange</t>
  </si>
  <si>
    <t>WILMOT Bertrand</t>
  </si>
  <si>
    <t>A.M.R. Avionneux de WAVRIN</t>
  </si>
  <si>
    <t>VERRIER Jean-Bernard</t>
  </si>
  <si>
    <t>RODRIGUEZ Charles</t>
  </si>
  <si>
    <t>AC Orange</t>
  </si>
  <si>
    <t>LELAISE Titouan</t>
  </si>
  <si>
    <t>Les 3 pentes</t>
  </si>
  <si>
    <t>SUGRANES Nicolas</t>
  </si>
  <si>
    <t>A.M.C.YVELINES</t>
  </si>
  <si>
    <t>DAUMAS Philippe</t>
  </si>
  <si>
    <t>DESMAISON Cyril</t>
  </si>
  <si>
    <t>PORCAR Guillaume</t>
  </si>
  <si>
    <t>Ailerons d'Enghien Moisselles</t>
  </si>
  <si>
    <t>HURET Jacques</t>
  </si>
  <si>
    <t>DUFLOST Alain</t>
  </si>
  <si>
    <t>BOCQUET Luc</t>
  </si>
  <si>
    <t>VANDRIESSCHE Frédéric</t>
  </si>
  <si>
    <t>F.A. Chalonnaise</t>
  </si>
  <si>
    <t>BOCQUET Yann</t>
  </si>
  <si>
    <t>MORIN Jean-Marc</t>
  </si>
  <si>
    <t xml:space="preserve">Club Modélisme Lédonien </t>
  </si>
  <si>
    <t>COMMISSAIRE Christophe</t>
  </si>
  <si>
    <t>DE ROSA Philippe</t>
  </si>
  <si>
    <t>LEPROVOST Jérôme</t>
  </si>
  <si>
    <t>LECOIS Philippe</t>
  </si>
  <si>
    <t>LANIER Philippe</t>
  </si>
  <si>
    <t>BACHELET Denis</t>
  </si>
  <si>
    <t>PORCAR José</t>
  </si>
  <si>
    <t>SIMONNEAUD Claude</t>
  </si>
  <si>
    <t>GALEAZZI Robin</t>
  </si>
  <si>
    <t>FINCK Olivier</t>
  </si>
  <si>
    <t>Club de BRIE et ANGONNES</t>
  </si>
  <si>
    <t>CHAMPANHET Stéphane</t>
  </si>
  <si>
    <t>VADROT Jérôme</t>
  </si>
  <si>
    <t>Les Aigles de Moroges</t>
  </si>
  <si>
    <t>LEPROVOST Jean-Michel</t>
  </si>
  <si>
    <t>CESARATTO Patrick</t>
  </si>
  <si>
    <t>STEPHAN Jean-Pierre</t>
  </si>
  <si>
    <t>AMC Mantoche</t>
  </si>
  <si>
    <t>CHALIMON Daniel</t>
  </si>
  <si>
    <t>C.M.Vexin</t>
  </si>
  <si>
    <t>VIOLON Gérard</t>
  </si>
  <si>
    <t>A.M.C. de CHATEAUDUN</t>
  </si>
  <si>
    <t>STEPHAN Claude</t>
  </si>
  <si>
    <t>OCIEPKA Michel</t>
  </si>
  <si>
    <t>GNECCHI Alain</t>
  </si>
  <si>
    <t>R.M. Crotenay</t>
  </si>
  <si>
    <t>BOCQUET Florian</t>
  </si>
  <si>
    <t>SCIUTTI Didier</t>
  </si>
  <si>
    <t>MORGANTI Pierre-Henri</t>
  </si>
  <si>
    <t>FAIVRE Yannick</t>
  </si>
  <si>
    <t>SORIANO Floreal</t>
  </si>
  <si>
    <t>Centre Léo Lagrange</t>
  </si>
  <si>
    <t>DURAND Thierry</t>
  </si>
  <si>
    <t>N° CLUB</t>
  </si>
  <si>
    <t>Championnat de France planeur lancé-main RC (F3K)</t>
  </si>
  <si>
    <t>6 et 7 septembre 2008 - Rocherfort (Rochefort Aeromodel Club 17)</t>
  </si>
  <si>
    <t>PETERS Rudy</t>
  </si>
  <si>
    <t>Les Griffons</t>
  </si>
  <si>
    <t>BOMBAR Jean Michel</t>
  </si>
  <si>
    <t>A.C. des Cigognes</t>
  </si>
  <si>
    <t>CHAROTTE Benjamin</t>
  </si>
  <si>
    <t>A.C. du Choletais</t>
  </si>
  <si>
    <t>MOULIN Freddy</t>
  </si>
  <si>
    <t>A.C. de Romans Aéromodélisme</t>
  </si>
  <si>
    <t>DOUDEAU Philippe</t>
  </si>
  <si>
    <t>Ass. Modéliste Caudacienne</t>
  </si>
  <si>
    <t>SUSS Jérome</t>
  </si>
  <si>
    <t>ROTTELEUR Anthony</t>
  </si>
  <si>
    <t>MAC de Loire Atlantique</t>
  </si>
  <si>
    <t>COUVRAND Nicolas</t>
  </si>
  <si>
    <t>CATILLON Rémy</t>
  </si>
  <si>
    <t>AMC du Rhône</t>
  </si>
  <si>
    <t>NOGRADY Tommy</t>
  </si>
  <si>
    <t>A.C. Tyrossais</t>
  </si>
  <si>
    <t>VERRIER Jean Bernard</t>
  </si>
  <si>
    <t>CAMIER Patrick</t>
  </si>
  <si>
    <t>Ailes Silencieuses de Balzac</t>
  </si>
  <si>
    <t>CALVO Christophe</t>
  </si>
  <si>
    <t>Aéromodélisme Club d'Agnos</t>
  </si>
  <si>
    <t>DAUNAS Laurent</t>
  </si>
  <si>
    <t>Rochefort Aeromodel Club 17</t>
  </si>
  <si>
    <t>CORNU Patrick</t>
  </si>
  <si>
    <t>A.N.E.G.</t>
  </si>
  <si>
    <t>SORESE Laurent</t>
  </si>
  <si>
    <t>Epervier du Sud Lubéron</t>
  </si>
  <si>
    <t>MAIANO Geoffrey</t>
  </si>
  <si>
    <t>CAMIER Alain</t>
  </si>
  <si>
    <t>PERDOUX Anthony</t>
  </si>
  <si>
    <t>Cercle Modéliste Rullicois</t>
  </si>
  <si>
    <t>VANDERSWAEN Laurent</t>
  </si>
  <si>
    <t>BERNADET Patrice</t>
  </si>
  <si>
    <t>BARAT Tristan</t>
  </si>
  <si>
    <t>AMC de Saintonge</t>
  </si>
  <si>
    <t>BAZIN Gérard</t>
  </si>
  <si>
    <t>GOGNEAU Fabrice</t>
  </si>
  <si>
    <t>C.S.A. Base Aérienne 107</t>
  </si>
  <si>
    <t>LARA Michel</t>
  </si>
  <si>
    <t>PRELY Eric</t>
  </si>
  <si>
    <t>MARCHE Thierry</t>
  </si>
  <si>
    <t>COLIN Philippe</t>
  </si>
  <si>
    <t>M.J.C. de Chenove</t>
  </si>
  <si>
    <t>LEROY Lucas</t>
  </si>
  <si>
    <t>LACOMBE Jean-Denis</t>
  </si>
  <si>
    <t>VISERLEI Lionel</t>
  </si>
  <si>
    <t>MATOT Pascal</t>
  </si>
  <si>
    <t>BARAT Richard</t>
  </si>
  <si>
    <t>MICHEL Julien</t>
  </si>
  <si>
    <t>Club Radio-Modéliste Saint-Lo</t>
  </si>
  <si>
    <t xml:space="preserve"> Catégorie voltige série 2</t>
  </si>
  <si>
    <t>Championnat de France planeur vol thermique (F3B)</t>
  </si>
  <si>
    <t>11 et 12 octobre 2008 - Melun (Amicale A. de Villaroche)</t>
  </si>
  <si>
    <t>Pénalité</t>
  </si>
  <si>
    <t>HENNINOT Roland</t>
  </si>
  <si>
    <t>Aéroclub des Cigognes</t>
  </si>
  <si>
    <t>11594.33</t>
  </si>
  <si>
    <t>2648.95</t>
  </si>
  <si>
    <t>3000.00</t>
  </si>
  <si>
    <t>2951.67</t>
  </si>
  <si>
    <t>2993.71</t>
  </si>
  <si>
    <t>MÉDARD Patrick</t>
  </si>
  <si>
    <t>11586.05</t>
  </si>
  <si>
    <t>2935.51</t>
  </si>
  <si>
    <t>2945.66</t>
  </si>
  <si>
    <t>2800.11</t>
  </si>
  <si>
    <t>2904.76</t>
  </si>
  <si>
    <t>ESTIVALS Fabrice</t>
  </si>
  <si>
    <t>11569.87</t>
  </si>
  <si>
    <t>2955.71</t>
  </si>
  <si>
    <t>2933.19</t>
  </si>
  <si>
    <t>2977.04</t>
  </si>
  <si>
    <t>2643.92</t>
  </si>
  <si>
    <t>BATAILLÉ Boris</t>
  </si>
  <si>
    <t>Aéromodélisme Eole de Muret</t>
  </si>
  <si>
    <t>11383.49</t>
  </si>
  <si>
    <t>2721.90</t>
  </si>
  <si>
    <t>2873.39</t>
  </si>
  <si>
    <t>2822.59</t>
  </si>
  <si>
    <t>2965.61</t>
  </si>
  <si>
    <t>FRAISSE Jean-Michel</t>
  </si>
  <si>
    <t>11380.04</t>
  </si>
  <si>
    <t>2962.74</t>
  </si>
  <si>
    <t>2889.23</t>
  </si>
  <si>
    <t>2862.99</t>
  </si>
  <si>
    <t>2965.08</t>
  </si>
  <si>
    <t>LAGRUE Jérémy</t>
  </si>
  <si>
    <t>11336.60</t>
  </si>
  <si>
    <t>2841.80</t>
  </si>
  <si>
    <t>2847.14</t>
  </si>
  <si>
    <t>2842.55</t>
  </si>
  <si>
    <t>2805.11</t>
  </si>
  <si>
    <t>GAUTHIÉ Laurent</t>
  </si>
  <si>
    <t>Montauban Air Modèles</t>
  </si>
  <si>
    <t>11184.23</t>
  </si>
  <si>
    <t>2736.93</t>
  </si>
  <si>
    <t>2807.01</t>
  </si>
  <si>
    <t>2720.35</t>
  </si>
  <si>
    <t>2919.95</t>
  </si>
  <si>
    <t>COULOMB Sylvain</t>
  </si>
  <si>
    <t>Ass. M. des Vallées de la Lomagne</t>
  </si>
  <si>
    <t>11147.04</t>
  </si>
  <si>
    <t>2843.36</t>
  </si>
  <si>
    <t>2811.96</t>
  </si>
  <si>
    <t>2610.64</t>
  </si>
  <si>
    <t>2881.07</t>
  </si>
  <si>
    <t>11059.15</t>
  </si>
  <si>
    <t>2812.70</t>
  </si>
  <si>
    <t>2736.66</t>
  </si>
  <si>
    <t>2721.13</t>
  </si>
  <si>
    <t>2788.66</t>
  </si>
  <si>
    <t>BOURELY Guillaume</t>
  </si>
  <si>
    <t>Mini Ailes Blagnacaises</t>
  </si>
  <si>
    <t>11056.54</t>
  </si>
  <si>
    <t>2809.75</t>
  </si>
  <si>
    <t>2727.72</t>
  </si>
  <si>
    <t>2638.99</t>
  </si>
  <si>
    <t>2880.08</t>
  </si>
  <si>
    <t>10785.70</t>
  </si>
  <si>
    <t>2496.23</t>
  </si>
  <si>
    <t>2597.75</t>
  </si>
  <si>
    <t>2821.97</t>
  </si>
  <si>
    <t>2869.75</t>
  </si>
  <si>
    <t>PINOTEAU Christian</t>
  </si>
  <si>
    <t>Aéroclub du Poitou</t>
  </si>
  <si>
    <t>10738.87</t>
  </si>
  <si>
    <t>2553.44</t>
  </si>
  <si>
    <t>2708.87</t>
  </si>
  <si>
    <t>2713.24</t>
  </si>
  <si>
    <t>2763.32</t>
  </si>
  <si>
    <t>LAGRUE Philippe</t>
  </si>
  <si>
    <t>10738.38</t>
  </si>
  <si>
    <t>2589.11</t>
  </si>
  <si>
    <t>2718.77</t>
  </si>
  <si>
    <t>2733.60</t>
  </si>
  <si>
    <t>2696.91</t>
  </si>
  <si>
    <t>BOURDAIS Fabrice</t>
  </si>
  <si>
    <t>10024.79</t>
  </si>
  <si>
    <t>2277.35</t>
  </si>
  <si>
    <t>2470.82</t>
  </si>
  <si>
    <t>2565.90</t>
  </si>
  <si>
    <t>2710.72</t>
  </si>
  <si>
    <t>DURU Philippe</t>
  </si>
  <si>
    <t>9925.48</t>
  </si>
  <si>
    <t>2713.41</t>
  </si>
  <si>
    <t>2162.32</t>
  </si>
  <si>
    <t>2533.59</t>
  </si>
  <si>
    <t>2516.16</t>
  </si>
  <si>
    <t>LASCOMBES Cédric</t>
  </si>
  <si>
    <t>9825.73</t>
  </si>
  <si>
    <t>2457.88</t>
  </si>
  <si>
    <t>2498.62</t>
  </si>
  <si>
    <t>2396.68</t>
  </si>
  <si>
    <t>2472.55</t>
  </si>
  <si>
    <t>VAN-DRIESSCHE Frédéric</t>
  </si>
  <si>
    <t>9433.35</t>
  </si>
  <si>
    <t>2243.24</t>
  </si>
  <si>
    <t>2298.15</t>
  </si>
  <si>
    <t>2600.26</t>
  </si>
  <si>
    <t>2291.69</t>
  </si>
  <si>
    <t>KAMMERER Julien</t>
  </si>
  <si>
    <t>8646.20</t>
  </si>
  <si>
    <t>1962.82</t>
  </si>
  <si>
    <t>2032.13</t>
  </si>
  <si>
    <t>2341.13</t>
  </si>
  <si>
    <t>2310.12</t>
  </si>
  <si>
    <t>PINOTEAU Daniel</t>
  </si>
  <si>
    <t>8190.69</t>
  </si>
  <si>
    <t>2719.84</t>
  </si>
  <si>
    <t>2586.74</t>
  </si>
  <si>
    <t>631.58</t>
  </si>
  <si>
    <t>2352.53</t>
  </si>
  <si>
    <t>CHEVRIER Boris</t>
  </si>
  <si>
    <t>RCMCO</t>
  </si>
  <si>
    <t>8003.28</t>
  </si>
  <si>
    <t>2103.47</t>
  </si>
  <si>
    <t>1704.37</t>
  </si>
  <si>
    <t>2206.57</t>
  </si>
  <si>
    <t>1988.87</t>
  </si>
  <si>
    <t>GOAN Yves</t>
  </si>
  <si>
    <t>AMC Montoir de Bretagne</t>
  </si>
  <si>
    <t>7276.02</t>
  </si>
  <si>
    <t>1554.92</t>
  </si>
  <si>
    <t>1891.00</t>
  </si>
  <si>
    <t>1741.45</t>
  </si>
  <si>
    <t>2088.66</t>
  </si>
  <si>
    <t>Championnat de France Montgolfière (F7A)</t>
  </si>
  <si>
    <t>27 et 28 Septembre 2008 - VESOUL (AMC Vesoul Quincey)</t>
  </si>
  <si>
    <t xml:space="preserve">C/J  </t>
  </si>
  <si>
    <t xml:space="preserve">Résultat </t>
  </si>
  <si>
    <t>Cible</t>
  </si>
  <si>
    <t>Renard</t>
  </si>
  <si>
    <t>Cercle</t>
  </si>
  <si>
    <t>Ligne</t>
  </si>
  <si>
    <t>Valse</t>
  </si>
  <si>
    <t>PREVOTAT Marcel</t>
  </si>
  <si>
    <t>Aero Modeles Club du Rhone</t>
  </si>
  <si>
    <t>PACAUD Pierre</t>
  </si>
  <si>
    <t>BROUSSIER David</t>
  </si>
  <si>
    <t>Ailes Luxoviennes</t>
  </si>
  <si>
    <t>GRUS Vivien</t>
  </si>
  <si>
    <t>Epreuve concours national</t>
  </si>
  <si>
    <t>Championnats de France planeur guidage automatique (F1E)</t>
  </si>
  <si>
    <t>25 et 26 octobre 2008 - Tourtenay (A.M.C. Thouarsais)</t>
  </si>
  <si>
    <t>CRAM</t>
  </si>
  <si>
    <t>Fly-off</t>
  </si>
  <si>
    <t>Temps</t>
  </si>
  <si>
    <t>Points</t>
  </si>
  <si>
    <t>AC THOUARSAIS</t>
  </si>
  <si>
    <t>TRACHEZ Alexandre</t>
  </si>
  <si>
    <t>TRACHEZ  Clarisse</t>
  </si>
  <si>
    <t>TRACHEZ Sabine</t>
  </si>
  <si>
    <t>SEVRES ANJOU MOD</t>
  </si>
  <si>
    <t>CHAMPION  Robert</t>
  </si>
  <si>
    <t>C M RULLICOIS</t>
  </si>
  <si>
    <t>TRACHEZ Aurélie</t>
  </si>
  <si>
    <t>TRACHEZ  André</t>
  </si>
  <si>
    <t>DRAPEAU  Brigitte</t>
  </si>
  <si>
    <t>V L MONCONTOUR</t>
  </si>
  <si>
    <t>LEDUC Claude</t>
  </si>
  <si>
    <t xml:space="preserve"> Classement spécifique junior</t>
  </si>
  <si>
    <t>TRACHEZ Clarisse</t>
  </si>
  <si>
    <t>DEBISSCHOP Loïc</t>
  </si>
  <si>
    <t>Championnat de France motoplaneur électrique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</si>
</sst>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&quot; km/h&quot;"/>
    <numFmt numFmtId="173" formatCode="0.0"/>
    <numFmt numFmtId="174" formatCode="&quot;Type &quot;0"/>
    <numFmt numFmtId="175" formatCode="0.0&quot; %&quot;"/>
    <numFmt numFmtId="176" formatCode="_-* #,##0\ _F_-;\-* #,##0\ _F_-;_-* &quot;-&quot;??\ _F_-;_-@_-"/>
    <numFmt numFmtId="177" formatCode="#,#00.0"/>
    <numFmt numFmtId="178" formatCode="0&quot; tours&quot;"/>
    <numFmt numFmtId="179" formatCode="0&quot; tour&quot;"/>
    <numFmt numFmtId="180" formatCode="0.000"/>
    <numFmt numFmtId="181" formatCode="0.0000"/>
    <numFmt numFmtId="182" formatCode="0.00000"/>
    <numFmt numFmtId="183" formatCode="&quot;Vrai&quot;;&quot;Vrai&quot;;&quot;Faux&quot;"/>
    <numFmt numFmtId="184" formatCode="&quot;Actif&quot;;&quot;Actif&quot;;&quot;Inactif&quot;"/>
    <numFmt numFmtId="185" formatCode="_-* #,##0.000\ _F_-;\-* #,##0.000\ _F_-;_-* &quot;-&quot;??\ _F_-;_-@_-"/>
    <numFmt numFmtId="186" formatCode="_-* #,##0.0\ _F_-;\-* #,##0.0\ _F_-;_-* &quot;-&quot;??\ _F_-;_-@_-"/>
    <numFmt numFmtId="187" formatCode="&quot;(&quot;0&quot;)&quot;"/>
    <numFmt numFmtId="188" formatCode="0.00&quot; s&quot;"/>
    <numFmt numFmtId="189" formatCode="&quot;(&quot;0.0&quot;)&quot;"/>
    <numFmt numFmtId="190" formatCode="_-* #,##0.0000\ _F_-;\-* #,##0.0000\ _F_-;_-* &quot;-&quot;??\ _F_-;_-@_-"/>
    <numFmt numFmtId="191" formatCode="_-* #,##0.00000\ _F_-;\-* #,##0.00000\ _F_-;_-* &quot;-&quot;??\ _F_-;_-@_-"/>
    <numFmt numFmtId="192" formatCode="_-* #,##0.000000\ _F_-;\-* #,##0.000000\ _F_-;_-* &quot;-&quot;??\ _F_-;_-@_-"/>
    <numFmt numFmtId="193" formatCode="_-* #,##0.0000000\ _F_-;\-* #,##0.0000000\ _F_-;_-* &quot;-&quot;??\ _F_-;_-@_-"/>
    <numFmt numFmtId="194" formatCode="_-* #,##0.00000000\ _F_-;\-* #,##0.00000000\ _F_-;_-* &quot;-&quot;??\ _F_-;_-@_-"/>
    <numFmt numFmtId="195" formatCode="#,##0.000"/>
    <numFmt numFmtId="196" formatCode="#,##0.0000"/>
    <numFmt numFmtId="197" formatCode="#,##0.0"/>
    <numFmt numFmtId="198" formatCode="h:mm:ss"/>
    <numFmt numFmtId="199" formatCode="[h]:mm:ss;@"/>
    <numFmt numFmtId="200" formatCode="0.0%"/>
    <numFmt numFmtId="201" formatCode="_-* #,##0.00\ _E_U_R_-;\-* #,##0.00\ _E_U_R_-;_-* &quot;-&quot;??\ _E_U_R_-;_-@_-"/>
    <numFmt numFmtId="202" formatCode="m:ss.00"/>
    <numFmt numFmtId="203" formatCode="0000"/>
    <numFmt numFmtId="204" formatCode="0.0000000"/>
    <numFmt numFmtId="205" formatCode="#,##0.0_);\(#,##0.0\)"/>
    <numFmt numFmtId="206" formatCode="0.0,%"/>
    <numFmt numFmtId="207" formatCode="0_)"/>
    <numFmt numFmtId="208" formatCode="0.00_)"/>
    <numFmt numFmtId="209" formatCode="#,##0.00_);\(#,##0.00\)"/>
    <numFmt numFmtId="210" formatCode="#,##0.00\ &quot;€&quot;"/>
    <numFmt numFmtId="211" formatCode="&quot; 1 &quot;@"/>
    <numFmt numFmtId="212" formatCode="&quot;  &quot;@"/>
    <numFmt numFmtId="213" formatCode="0&quot;  &quot;"/>
    <numFmt numFmtId="214" formatCode="_-* #,##0.0\ _€_-;\-* #,##0.0\ _€_-;_-* &quot;-&quot;??\ _€_-;_-@_-"/>
    <numFmt numFmtId="215" formatCode="0.0&quot;Kmh&quot;"/>
    <numFmt numFmtId="216" formatCode="0&quot;:&quot;00&quot;.&quot;0"/>
  </numFmts>
  <fonts count="10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vertAlign val="superscript"/>
      <sz val="18"/>
      <name val="Arial"/>
      <family val="2"/>
    </font>
    <font>
      <sz val="14"/>
      <name val="Helv"/>
      <family val="0"/>
    </font>
    <font>
      <b/>
      <i/>
      <sz val="16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vertAlign val="superscript"/>
      <sz val="10"/>
      <name val="Arial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vertAlign val="superscript"/>
      <sz val="12"/>
      <name val="Arial"/>
      <family val="2"/>
    </font>
    <font>
      <b/>
      <i/>
      <vertAlign val="superscript"/>
      <sz val="1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i/>
      <sz val="20"/>
      <name val="Arial"/>
      <family val="2"/>
    </font>
    <font>
      <i/>
      <sz val="20"/>
      <name val="Arial"/>
      <family val="2"/>
    </font>
    <font>
      <b/>
      <i/>
      <sz val="1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i/>
      <sz val="14"/>
      <color indexed="8"/>
      <name val="Arial"/>
      <family val="2"/>
    </font>
    <font>
      <sz val="10"/>
      <color indexed="10"/>
      <name val="Arial"/>
      <family val="2"/>
    </font>
    <font>
      <b/>
      <i/>
      <sz val="18"/>
      <name val="Helv"/>
      <family val="0"/>
    </font>
    <font>
      <sz val="12"/>
      <name val="Times New Roman"/>
      <family val="1"/>
    </font>
    <font>
      <b/>
      <i/>
      <sz val="12"/>
      <color indexed="10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Times New Roman"/>
      <family val="1"/>
    </font>
    <font>
      <sz val="16"/>
      <name val="Times New Roman"/>
      <family val="1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lightGray">
        <fgColor indexed="55"/>
        <bgColor theme="0" tint="-0.24993999302387238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thin"/>
      <right style="hair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0" applyNumberFormat="0" applyBorder="0" applyAlignment="0" applyProtection="0"/>
    <xf numFmtId="0" fontId="89" fillId="27" borderId="1" applyNumberFormat="0" applyAlignment="0" applyProtection="0"/>
    <xf numFmtId="0" fontId="90" fillId="0" borderId="2" applyNumberFormat="0" applyFill="0" applyAlignment="0" applyProtection="0"/>
    <xf numFmtId="0" fontId="91" fillId="28" borderId="1" applyNumberFormat="0" applyAlignment="0" applyProtection="0"/>
    <xf numFmtId="0" fontId="9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>
      <alignment/>
      <protection/>
    </xf>
    <xf numFmtId="0" fontId="0" fillId="0" borderId="0" applyNumberFormat="0" applyFont="0" applyFill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94" fillId="27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2" borderId="9" applyNumberFormat="0" applyAlignment="0" applyProtection="0"/>
  </cellStyleXfs>
  <cellXfs count="19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55">
      <alignment/>
      <protection/>
    </xf>
    <xf numFmtId="0" fontId="3" fillId="33" borderId="0" xfId="55" applyFont="1" applyFill="1" applyBorder="1">
      <alignment/>
      <protection/>
    </xf>
    <xf numFmtId="0" fontId="7" fillId="33" borderId="0" xfId="55" applyFont="1" applyFill="1" applyBorder="1">
      <alignment/>
      <protection/>
    </xf>
    <xf numFmtId="0" fontId="6" fillId="33" borderId="0" xfId="55" applyFont="1" applyFill="1" applyBorder="1">
      <alignment/>
      <protection/>
    </xf>
    <xf numFmtId="0" fontId="0" fillId="33" borderId="0" xfId="55" applyFill="1" applyBorder="1">
      <alignment/>
      <protection/>
    </xf>
    <xf numFmtId="0" fontId="0" fillId="0" borderId="0" xfId="55" applyAlignment="1">
      <alignment horizontal="center"/>
      <protection/>
    </xf>
    <xf numFmtId="0" fontId="14" fillId="34" borderId="10" xfId="55" applyFont="1" applyFill="1" applyBorder="1" applyAlignment="1">
      <alignment horizontal="center" vertical="center" wrapText="1"/>
      <protection/>
    </xf>
    <xf numFmtId="0" fontId="14" fillId="34" borderId="11" xfId="55" applyFont="1" applyFill="1" applyBorder="1" applyAlignment="1">
      <alignment horizontal="left" vertical="center" wrapText="1"/>
      <protection/>
    </xf>
    <xf numFmtId="0" fontId="14" fillId="34" borderId="12" xfId="55" applyFont="1" applyFill="1" applyBorder="1" applyAlignment="1">
      <alignment horizontal="center" vertical="top" wrapText="1"/>
      <protection/>
    </xf>
    <xf numFmtId="0" fontId="14" fillId="34" borderId="12" xfId="55" applyFont="1" applyFill="1" applyBorder="1" applyAlignment="1">
      <alignment horizontal="center" vertical="center" wrapText="1"/>
      <protection/>
    </xf>
    <xf numFmtId="0" fontId="14" fillId="34" borderId="13" xfId="55" applyFont="1" applyFill="1" applyBorder="1" applyAlignment="1">
      <alignment horizontal="left"/>
      <protection/>
    </xf>
    <xf numFmtId="0" fontId="14" fillId="34" borderId="10" xfId="55" applyFont="1" applyFill="1" applyBorder="1" applyAlignment="1">
      <alignment horizontal="center"/>
      <protection/>
    </xf>
    <xf numFmtId="0" fontId="14" fillId="33" borderId="0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 horizontal="center"/>
      <protection/>
    </xf>
    <xf numFmtId="0" fontId="14" fillId="0" borderId="14" xfId="55" applyNumberFormat="1" applyFont="1" applyFill="1" applyBorder="1" applyAlignment="1" applyProtection="1">
      <alignment horizontal="center" vertical="center"/>
      <protection locked="0"/>
    </xf>
    <xf numFmtId="0" fontId="15" fillId="0" borderId="15" xfId="55" applyFont="1" applyBorder="1" applyAlignment="1">
      <alignment vertical="top" wrapText="1"/>
      <protection/>
    </xf>
    <xf numFmtId="0" fontId="15" fillId="0" borderId="16" xfId="55" applyFont="1" applyBorder="1" applyAlignment="1">
      <alignment horizontal="center" vertical="top" wrapText="1"/>
      <protection/>
    </xf>
    <xf numFmtId="0" fontId="16" fillId="0" borderId="17" xfId="55" applyFont="1" applyBorder="1" applyAlignment="1">
      <alignment horizontal="center"/>
      <protection/>
    </xf>
    <xf numFmtId="1" fontId="16" fillId="0" borderId="17" xfId="55" applyNumberFormat="1" applyFont="1" applyFill="1" applyBorder="1" applyAlignment="1" applyProtection="1">
      <alignment horizontal="center" vertical="center"/>
      <protection locked="0"/>
    </xf>
    <xf numFmtId="0" fontId="16" fillId="0" borderId="18" xfId="55" applyFont="1" applyFill="1" applyBorder="1" applyAlignment="1" applyProtection="1">
      <alignment horizontal="left" vertical="center"/>
      <protection locked="0"/>
    </xf>
    <xf numFmtId="173" fontId="14" fillId="0" borderId="14" xfId="55" applyNumberFormat="1" applyFont="1" applyBorder="1" applyAlignment="1">
      <alignment horizontal="center"/>
      <protection/>
    </xf>
    <xf numFmtId="173" fontId="17" fillId="0" borderId="0" xfId="55" applyNumberFormat="1" applyFont="1" applyBorder="1" applyAlignment="1">
      <alignment horizontal="right"/>
      <protection/>
    </xf>
    <xf numFmtId="173" fontId="2" fillId="0" borderId="19" xfId="60" applyNumberFormat="1" applyFont="1" applyBorder="1" applyAlignment="1" applyProtection="1">
      <alignment horizontal="center" vertical="center"/>
      <protection/>
    </xf>
    <xf numFmtId="173" fontId="0" fillId="0" borderId="14" xfId="55" applyNumberFormat="1" applyFont="1" applyBorder="1" applyAlignment="1" applyProtection="1">
      <alignment horizontal="center" vertical="center"/>
      <protection/>
    </xf>
    <xf numFmtId="173" fontId="2" fillId="0" borderId="14" xfId="55" applyNumberFormat="1" applyFont="1" applyBorder="1" applyAlignment="1" applyProtection="1">
      <alignment horizontal="center" vertical="center"/>
      <protection/>
    </xf>
    <xf numFmtId="0" fontId="14" fillId="0" borderId="20" xfId="55" applyNumberFormat="1" applyFont="1" applyFill="1" applyBorder="1" applyAlignment="1" applyProtection="1">
      <alignment horizontal="center" vertical="center"/>
      <protection locked="0"/>
    </xf>
    <xf numFmtId="0" fontId="15" fillId="0" borderId="17" xfId="55" applyFont="1" applyBorder="1" applyAlignment="1">
      <alignment horizontal="center" vertical="top" wrapText="1"/>
      <protection/>
    </xf>
    <xf numFmtId="173" fontId="14" fillId="0" borderId="20" xfId="55" applyNumberFormat="1" applyFont="1" applyBorder="1" applyAlignment="1">
      <alignment horizontal="center"/>
      <protection/>
    </xf>
    <xf numFmtId="0" fontId="17" fillId="0" borderId="0" xfId="55" applyFont="1" applyBorder="1" applyAlignment="1">
      <alignment horizontal="right"/>
      <protection/>
    </xf>
    <xf numFmtId="0" fontId="16" fillId="0" borderId="17" xfId="55" applyFont="1" applyBorder="1" applyAlignment="1">
      <alignment horizontal="center" vertical="top" wrapText="1"/>
      <protection/>
    </xf>
    <xf numFmtId="0" fontId="2" fillId="0" borderId="0" xfId="55" applyFont="1">
      <alignment/>
      <protection/>
    </xf>
    <xf numFmtId="173" fontId="0" fillId="0" borderId="21" xfId="60" applyNumberFormat="1" applyFont="1" applyBorder="1" applyAlignment="1" applyProtection="1">
      <alignment horizontal="center" vertical="center"/>
      <protection/>
    </xf>
    <xf numFmtId="173" fontId="2" fillId="0" borderId="20" xfId="55" applyNumberFormat="1" applyFont="1" applyBorder="1" applyAlignment="1" applyProtection="1">
      <alignment horizontal="center" vertical="center"/>
      <protection/>
    </xf>
    <xf numFmtId="0" fontId="16" fillId="0" borderId="20" xfId="55" applyNumberFormat="1" applyFont="1" applyFill="1" applyBorder="1" applyAlignment="1" applyProtection="1">
      <alignment horizontal="center" vertical="center"/>
      <protection locked="0"/>
    </xf>
    <xf numFmtId="173" fontId="2" fillId="0" borderId="21" xfId="60" applyNumberFormat="1" applyFont="1" applyBorder="1" applyAlignment="1" applyProtection="1">
      <alignment horizontal="center" vertical="center"/>
      <protection/>
    </xf>
    <xf numFmtId="173" fontId="0" fillId="0" borderId="20" xfId="55" applyNumberFormat="1" applyFont="1" applyBorder="1" applyAlignment="1" applyProtection="1">
      <alignment horizontal="center" vertical="center"/>
      <protection/>
    </xf>
    <xf numFmtId="0" fontId="16" fillId="0" borderId="22" xfId="55" applyNumberFormat="1" applyFont="1" applyFill="1" applyBorder="1" applyAlignment="1" applyProtection="1">
      <alignment horizontal="center" vertical="center"/>
      <protection locked="0"/>
    </xf>
    <xf numFmtId="0" fontId="15" fillId="0" borderId="23" xfId="55" applyFont="1" applyBorder="1" applyProtection="1">
      <alignment/>
      <protection locked="0"/>
    </xf>
    <xf numFmtId="0" fontId="15" fillId="0" borderId="24" xfId="55" applyFont="1" applyBorder="1" applyAlignment="1">
      <alignment horizontal="center" vertical="top" wrapText="1"/>
      <protection/>
    </xf>
    <xf numFmtId="173" fontId="2" fillId="0" borderId="22" xfId="60" applyNumberFormat="1" applyFont="1" applyBorder="1" applyAlignment="1" applyProtection="1">
      <alignment horizontal="center" vertical="center"/>
      <protection/>
    </xf>
    <xf numFmtId="173" fontId="0" fillId="0" borderId="22" xfId="55" applyNumberFormat="1" applyFont="1" applyBorder="1" applyAlignment="1" applyProtection="1">
      <alignment horizontal="center" vertical="center"/>
      <protection/>
    </xf>
    <xf numFmtId="173" fontId="2" fillId="0" borderId="22" xfId="55" applyNumberFormat="1" applyFont="1" applyBorder="1" applyAlignment="1" applyProtection="1">
      <alignment horizontal="center" vertical="center"/>
      <protection/>
    </xf>
    <xf numFmtId="0" fontId="15" fillId="0" borderId="25" xfId="55" applyFont="1" applyBorder="1" applyAlignment="1">
      <alignment vertical="top" wrapText="1"/>
      <protection/>
    </xf>
    <xf numFmtId="0" fontId="16" fillId="0" borderId="16" xfId="55" applyFont="1" applyBorder="1" applyAlignment="1">
      <alignment horizontal="center" vertical="top" wrapText="1"/>
      <protection/>
    </xf>
    <xf numFmtId="1" fontId="16" fillId="0" borderId="16" xfId="55" applyNumberFormat="1" applyFont="1" applyFill="1" applyBorder="1" applyAlignment="1" applyProtection="1">
      <alignment horizontal="center" vertical="center"/>
      <protection locked="0"/>
    </xf>
    <xf numFmtId="0" fontId="16" fillId="0" borderId="26" xfId="55" applyFont="1" applyFill="1" applyBorder="1" applyAlignment="1" applyProtection="1">
      <alignment horizontal="left" vertical="center"/>
      <protection locked="0"/>
    </xf>
    <xf numFmtId="0" fontId="16" fillId="0" borderId="24" xfId="55" applyFont="1" applyBorder="1" applyAlignment="1">
      <alignment horizontal="center"/>
      <protection/>
    </xf>
    <xf numFmtId="173" fontId="0" fillId="0" borderId="19" xfId="60" applyNumberFormat="1" applyFont="1" applyBorder="1" applyAlignment="1" applyProtection="1">
      <alignment horizontal="center" vertical="center"/>
      <protection/>
    </xf>
    <xf numFmtId="0" fontId="14" fillId="0" borderId="22" xfId="55" applyNumberFormat="1" applyFont="1" applyFill="1" applyBorder="1" applyAlignment="1" applyProtection="1">
      <alignment horizontal="center" vertical="center"/>
      <protection locked="0"/>
    </xf>
    <xf numFmtId="173" fontId="14" fillId="0" borderId="22" xfId="55" applyNumberFormat="1" applyFont="1" applyBorder="1" applyAlignment="1">
      <alignment horizontal="center"/>
      <protection/>
    </xf>
    <xf numFmtId="173" fontId="0" fillId="0" borderId="27" xfId="60" applyNumberFormat="1" applyFont="1" applyBorder="1" applyAlignment="1" applyProtection="1">
      <alignment horizontal="center" vertical="center"/>
      <protection/>
    </xf>
    <xf numFmtId="0" fontId="0" fillId="0" borderId="0" xfId="55" applyAlignment="1">
      <alignment horizontal="left"/>
      <protection/>
    </xf>
    <xf numFmtId="173" fontId="0" fillId="0" borderId="0" xfId="55" applyNumberFormat="1" applyFont="1" applyBorder="1" applyAlignment="1" applyProtection="1">
      <alignment horizontal="center" vertical="center"/>
      <protection/>
    </xf>
    <xf numFmtId="0" fontId="14" fillId="34" borderId="28" xfId="55" applyFont="1" applyFill="1" applyBorder="1" applyAlignment="1">
      <alignment horizontal="center" vertical="center" wrapText="1"/>
      <protection/>
    </xf>
    <xf numFmtId="0" fontId="15" fillId="0" borderId="0" xfId="55" applyFont="1" applyBorder="1" applyProtection="1">
      <alignment/>
      <protection locked="0"/>
    </xf>
    <xf numFmtId="0" fontId="15" fillId="0" borderId="29" xfId="55" applyFont="1" applyBorder="1" applyProtection="1">
      <alignment/>
      <protection locked="0"/>
    </xf>
    <xf numFmtId="173" fontId="2" fillId="0" borderId="30" xfId="60" applyNumberFormat="1" applyFont="1" applyBorder="1" applyAlignment="1" applyProtection="1">
      <alignment horizontal="center" vertical="center"/>
      <protection/>
    </xf>
    <xf numFmtId="173" fontId="0" fillId="0" borderId="31" xfId="55" applyNumberFormat="1" applyFont="1" applyBorder="1" applyAlignment="1" applyProtection="1">
      <alignment horizontal="center" vertical="center"/>
      <protection/>
    </xf>
    <xf numFmtId="173" fontId="2" fillId="0" borderId="31" xfId="55" applyNumberFormat="1" applyFont="1" applyBorder="1" applyAlignment="1" applyProtection="1">
      <alignment horizontal="center" vertical="center"/>
      <protection/>
    </xf>
    <xf numFmtId="0" fontId="15" fillId="0" borderId="25" xfId="55" applyFont="1" applyFill="1" applyBorder="1" applyAlignment="1">
      <alignment vertical="top" wrapText="1"/>
      <protection/>
    </xf>
    <xf numFmtId="0" fontId="15" fillId="0" borderId="32" xfId="55" applyFont="1" applyBorder="1">
      <alignment/>
      <protection/>
    </xf>
    <xf numFmtId="0" fontId="14" fillId="34" borderId="33" xfId="55" applyFont="1" applyFill="1" applyBorder="1" applyAlignment="1">
      <alignment horizontal="left"/>
      <protection/>
    </xf>
    <xf numFmtId="0" fontId="16" fillId="0" borderId="18" xfId="55" applyFont="1" applyBorder="1">
      <alignment/>
      <protection/>
    </xf>
    <xf numFmtId="0" fontId="14" fillId="34" borderId="34" xfId="55" applyFont="1" applyFill="1" applyBorder="1" applyAlignment="1">
      <alignment horizontal="left"/>
      <protection/>
    </xf>
    <xf numFmtId="0" fontId="16" fillId="0" borderId="35" xfId="55" applyFont="1" applyBorder="1">
      <alignment/>
      <protection/>
    </xf>
    <xf numFmtId="0" fontId="15" fillId="0" borderId="36" xfId="55" applyFont="1" applyBorder="1" applyAlignment="1">
      <alignment vertical="top" wrapText="1"/>
      <protection/>
    </xf>
    <xf numFmtId="0" fontId="15" fillId="0" borderId="32" xfId="55" applyFont="1" applyBorder="1" applyAlignment="1">
      <alignment vertical="top" wrapText="1"/>
      <protection/>
    </xf>
    <xf numFmtId="0" fontId="16" fillId="0" borderId="37" xfId="55" applyFont="1" applyBorder="1" applyAlignment="1">
      <alignment horizontal="center"/>
      <protection/>
    </xf>
    <xf numFmtId="1" fontId="16" fillId="0" borderId="37" xfId="55" applyNumberFormat="1" applyFont="1" applyFill="1" applyBorder="1" applyAlignment="1" applyProtection="1">
      <alignment horizontal="center" vertical="center"/>
      <protection locked="0"/>
    </xf>
    <xf numFmtId="0" fontId="16" fillId="0" borderId="38" xfId="55" applyFont="1" applyFill="1" applyBorder="1" applyAlignment="1" applyProtection="1">
      <alignment horizontal="left" vertical="center"/>
      <protection locked="0"/>
    </xf>
    <xf numFmtId="0" fontId="16" fillId="0" borderId="39" xfId="55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left"/>
      <protection locked="0"/>
    </xf>
    <xf numFmtId="0" fontId="16" fillId="0" borderId="17" xfId="0" applyFont="1" applyBorder="1" applyAlignment="1">
      <alignment horizontal="center" vertical="top" wrapText="1"/>
    </xf>
    <xf numFmtId="0" fontId="0" fillId="33" borderId="17" xfId="0" applyFont="1" applyFill="1" applyBorder="1" applyAlignment="1" applyProtection="1">
      <alignment horizontal="center"/>
      <protection locked="0"/>
    </xf>
    <xf numFmtId="4" fontId="14" fillId="0" borderId="20" xfId="0" applyNumberFormat="1" applyFont="1" applyBorder="1" applyAlignment="1">
      <alignment horizontal="center"/>
    </xf>
    <xf numFmtId="49" fontId="14" fillId="0" borderId="32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6" fillId="0" borderId="17" xfId="0" applyNumberFormat="1" applyFont="1" applyBorder="1" applyAlignment="1">
      <alignment horizontal="center"/>
    </xf>
    <xf numFmtId="49" fontId="16" fillId="0" borderId="40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0" fontId="16" fillId="0" borderId="20" xfId="0" applyNumberFormat="1" applyFont="1" applyFill="1" applyBorder="1" applyAlignment="1" applyProtection="1">
      <alignment horizontal="center" vertical="center"/>
      <protection locked="0"/>
    </xf>
    <xf numFmtId="49" fontId="16" fillId="0" borderId="32" xfId="0" applyNumberFormat="1" applyFont="1" applyBorder="1" applyAlignment="1">
      <alignment horizontal="center"/>
    </xf>
    <xf numFmtId="0" fontId="0" fillId="33" borderId="41" xfId="0" applyFont="1" applyFill="1" applyBorder="1" applyAlignment="1" applyProtection="1">
      <alignment horizontal="left"/>
      <protection locked="0"/>
    </xf>
    <xf numFmtId="0" fontId="16" fillId="0" borderId="41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0" borderId="17" xfId="0" applyNumberFormat="1" applyFont="1" applyBorder="1" applyAlignment="1" applyProtection="1">
      <alignment horizontal="centerContinuous"/>
      <protection locked="0"/>
    </xf>
    <xf numFmtId="0" fontId="16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16" fillId="0" borderId="24" xfId="0" applyFont="1" applyBorder="1" applyAlignment="1">
      <alignment horizontal="center" vertical="top" wrapText="1"/>
    </xf>
    <xf numFmtId="0" fontId="0" fillId="33" borderId="24" xfId="0" applyFont="1" applyFill="1" applyBorder="1" applyAlignment="1" applyProtection="1">
      <alignment horizontal="center"/>
      <protection locked="0"/>
    </xf>
    <xf numFmtId="4" fontId="14" fillId="0" borderId="22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9" fontId="16" fillId="0" borderId="2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43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 quotePrefix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21" fontId="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25" fillId="0" borderId="0" xfId="0" applyFont="1" applyBorder="1" applyAlignment="1">
      <alignment horizontal="left" vertical="center"/>
    </xf>
    <xf numFmtId="45" fontId="0" fillId="0" borderId="0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23" fillId="0" borderId="48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3" fillId="0" borderId="49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5" fillId="0" borderId="0" xfId="0" applyFont="1" applyBorder="1" applyAlignment="1">
      <alignment horizontal="center" vertical="center"/>
    </xf>
    <xf numFmtId="45" fontId="2" fillId="0" borderId="0" xfId="0" applyNumberFormat="1" applyFont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/>
    </xf>
    <xf numFmtId="0" fontId="16" fillId="0" borderId="17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16" fillId="0" borderId="15" xfId="0" applyFont="1" applyBorder="1" applyAlignment="1">
      <alignment/>
    </xf>
    <xf numFmtId="0" fontId="16" fillId="0" borderId="15" xfId="0" applyFont="1" applyFill="1" applyBorder="1" applyAlignment="1" applyProtection="1">
      <alignment horizontal="left" vertical="center"/>
      <protection locked="0"/>
    </xf>
    <xf numFmtId="0" fontId="16" fillId="0" borderId="15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/>
      <protection locked="0"/>
    </xf>
    <xf numFmtId="0" fontId="16" fillId="0" borderId="24" xfId="0" applyFont="1" applyBorder="1" applyAlignment="1">
      <alignment/>
    </xf>
    <xf numFmtId="21" fontId="14" fillId="0" borderId="20" xfId="0" applyNumberFormat="1" applyFont="1" applyBorder="1" applyAlignment="1">
      <alignment horizontal="center" vertical="center"/>
    </xf>
    <xf numFmtId="21" fontId="14" fillId="0" borderId="22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9" xfId="0" applyFont="1" applyBorder="1" applyAlignment="1">
      <alignment/>
    </xf>
    <xf numFmtId="0" fontId="16" fillId="0" borderId="29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/>
    </xf>
    <xf numFmtId="0" fontId="16" fillId="33" borderId="17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33" borderId="15" xfId="0" applyFont="1" applyFill="1" applyBorder="1" applyAlignment="1">
      <alignment/>
    </xf>
    <xf numFmtId="0" fontId="16" fillId="0" borderId="17" xfId="0" applyNumberFormat="1" applyFont="1" applyBorder="1" applyAlignment="1">
      <alignment horizontal="center" vertical="center"/>
    </xf>
    <xf numFmtId="0" fontId="16" fillId="0" borderId="24" xfId="0" applyNumberFormat="1" applyFont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43" xfId="0" applyFont="1" applyFill="1" applyBorder="1" applyAlignment="1">
      <alignment horizontal="left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/>
    </xf>
    <xf numFmtId="0" fontId="14" fillId="35" borderId="33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vertical="center"/>
    </xf>
    <xf numFmtId="0" fontId="14" fillId="35" borderId="50" xfId="0" applyFont="1" applyFill="1" applyBorder="1" applyAlignment="1">
      <alignment horizontal="center" vertical="center"/>
    </xf>
    <xf numFmtId="0" fontId="14" fillId="35" borderId="51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35" borderId="53" xfId="0" applyFont="1" applyFill="1" applyBorder="1" applyAlignment="1">
      <alignment horizontal="center" vertical="center"/>
    </xf>
    <xf numFmtId="0" fontId="14" fillId="35" borderId="44" xfId="0" applyFont="1" applyFill="1" applyBorder="1" applyAlignment="1">
      <alignment horizontal="center" vertical="center"/>
    </xf>
    <xf numFmtId="0" fontId="14" fillId="35" borderId="54" xfId="0" applyFont="1" applyFill="1" applyBorder="1" applyAlignment="1">
      <alignment horizontal="center" vertical="center"/>
    </xf>
    <xf numFmtId="0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>
      <alignment vertical="center" wrapText="1"/>
    </xf>
    <xf numFmtId="0" fontId="16" fillId="0" borderId="16" xfId="0" applyFont="1" applyBorder="1" applyAlignment="1">
      <alignment horizontal="center" vertical="center" wrapText="1"/>
    </xf>
    <xf numFmtId="1" fontId="16" fillId="0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55" xfId="0" applyFont="1" applyFill="1" applyBorder="1" applyAlignment="1" applyProtection="1">
      <alignment horizontal="left" vertical="center"/>
      <protection locked="0"/>
    </xf>
    <xf numFmtId="2" fontId="1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29" fillId="0" borderId="56" xfId="0" applyNumberFormat="1" applyFont="1" applyBorder="1" applyAlignment="1">
      <alignment horizontal="center" vertical="center" wrapText="1"/>
    </xf>
    <xf numFmtId="2" fontId="30" fillId="0" borderId="57" xfId="0" applyNumberFormat="1" applyFont="1" applyBorder="1" applyAlignment="1">
      <alignment horizontal="center" vertical="center" wrapText="1"/>
    </xf>
    <xf numFmtId="2" fontId="29" fillId="0" borderId="58" xfId="0" applyNumberFormat="1" applyFont="1" applyBorder="1" applyAlignment="1">
      <alignment horizontal="center" vertical="center" wrapText="1"/>
    </xf>
    <xf numFmtId="2" fontId="16" fillId="0" borderId="59" xfId="0" applyNumberFormat="1" applyFont="1" applyBorder="1" applyAlignment="1" applyProtection="1">
      <alignment horizontal="center" vertical="center"/>
      <protection/>
    </xf>
    <xf numFmtId="2" fontId="31" fillId="0" borderId="48" xfId="0" applyNumberFormat="1" applyFont="1" applyBorder="1" applyAlignment="1" applyProtection="1">
      <alignment horizontal="center" vertical="center"/>
      <protection/>
    </xf>
    <xf numFmtId="2" fontId="14" fillId="0" borderId="59" xfId="0" applyNumberFormat="1" applyFont="1" applyBorder="1" applyAlignment="1" applyProtection="1">
      <alignment horizontal="center" vertical="center"/>
      <protection/>
    </xf>
    <xf numFmtId="2" fontId="14" fillId="0" borderId="60" xfId="0" applyNumberFormat="1" applyFont="1" applyBorder="1" applyAlignment="1" applyProtection="1">
      <alignment horizontal="center" vertical="center"/>
      <protection/>
    </xf>
    <xf numFmtId="0" fontId="28" fillId="0" borderId="15" xfId="0" applyFont="1" applyBorder="1" applyAlignment="1">
      <alignment vertical="center" wrapText="1"/>
    </xf>
    <xf numFmtId="2" fontId="14" fillId="0" borderId="20" xfId="0" applyNumberFormat="1" applyFont="1" applyBorder="1" applyAlignment="1">
      <alignment horizontal="center" vertical="center"/>
    </xf>
    <xf numFmtId="2" fontId="29" fillId="0" borderId="21" xfId="0" applyNumberFormat="1" applyFont="1" applyBorder="1" applyAlignment="1">
      <alignment horizontal="center" vertical="center" wrapText="1"/>
    </xf>
    <xf numFmtId="2" fontId="30" fillId="0" borderId="61" xfId="0" applyNumberFormat="1" applyFont="1" applyBorder="1" applyAlignment="1">
      <alignment horizontal="center" vertical="center" wrapText="1"/>
    </xf>
    <xf numFmtId="2" fontId="29" fillId="0" borderId="62" xfId="0" applyNumberFormat="1" applyFont="1" applyBorder="1" applyAlignment="1">
      <alignment horizontal="center" vertical="center" wrapText="1"/>
    </xf>
    <xf numFmtId="2" fontId="16" fillId="0" borderId="60" xfId="0" applyNumberFormat="1" applyFont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2" fontId="28" fillId="0" borderId="61" xfId="0" applyNumberFormat="1" applyFont="1" applyBorder="1" applyAlignment="1">
      <alignment horizontal="center" vertical="center" wrapText="1"/>
    </xf>
    <xf numFmtId="2" fontId="14" fillId="0" borderId="61" xfId="0" applyNumberFormat="1" applyFont="1" applyBorder="1" applyAlignment="1" applyProtection="1">
      <alignment horizontal="center" vertical="center"/>
      <protection/>
    </xf>
    <xf numFmtId="2" fontId="31" fillId="0" borderId="62" xfId="0" applyNumberFormat="1" applyFont="1" applyBorder="1" applyAlignment="1" applyProtection="1">
      <alignment horizontal="center" vertical="center"/>
      <protection/>
    </xf>
    <xf numFmtId="2" fontId="14" fillId="0" borderId="63" xfId="0" applyNumberFormat="1" applyFont="1" applyBorder="1" applyAlignment="1" applyProtection="1">
      <alignment horizontal="center" vertical="center"/>
      <protection/>
    </xf>
    <xf numFmtId="2" fontId="16" fillId="0" borderId="61" xfId="0" applyNumberFormat="1" applyFont="1" applyBorder="1" applyAlignment="1" applyProtection="1">
      <alignment horizontal="center" vertical="center"/>
      <protection/>
    </xf>
    <xf numFmtId="2" fontId="16" fillId="0" borderId="63" xfId="0" applyNumberFormat="1" applyFont="1" applyBorder="1" applyAlignment="1" applyProtection="1">
      <alignment horizontal="center" vertical="center"/>
      <protection/>
    </xf>
    <xf numFmtId="0" fontId="28" fillId="0" borderId="29" xfId="0" applyFont="1" applyBorder="1" applyAlignment="1">
      <alignment vertical="center" wrapText="1"/>
    </xf>
    <xf numFmtId="0" fontId="16" fillId="0" borderId="37" xfId="0" applyFont="1" applyBorder="1" applyAlignment="1">
      <alignment horizontal="center" vertical="center" wrapText="1"/>
    </xf>
    <xf numFmtId="1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64" xfId="0" applyFont="1" applyFill="1" applyBorder="1" applyAlignment="1" applyProtection="1">
      <alignment horizontal="left" vertical="center"/>
      <protection locked="0"/>
    </xf>
    <xf numFmtId="2" fontId="14" fillId="0" borderId="22" xfId="0" applyNumberFormat="1" applyFont="1" applyBorder="1" applyAlignment="1">
      <alignment horizontal="center" vertical="center"/>
    </xf>
    <xf numFmtId="2" fontId="29" fillId="0" borderId="27" xfId="0" applyNumberFormat="1" applyFont="1" applyBorder="1" applyAlignment="1">
      <alignment horizontal="center" vertical="center" wrapText="1"/>
    </xf>
    <xf numFmtId="2" fontId="30" fillId="0" borderId="65" xfId="0" applyNumberFormat="1" applyFont="1" applyBorder="1" applyAlignment="1">
      <alignment horizontal="center" vertical="center" wrapText="1"/>
    </xf>
    <xf numFmtId="2" fontId="29" fillId="0" borderId="66" xfId="0" applyNumberFormat="1" applyFont="1" applyBorder="1" applyAlignment="1">
      <alignment horizontal="center" vertical="center" wrapText="1"/>
    </xf>
    <xf numFmtId="2" fontId="14" fillId="0" borderId="65" xfId="0" applyNumberFormat="1" applyFont="1" applyBorder="1" applyAlignment="1" applyProtection="1">
      <alignment horizontal="center" vertical="center"/>
      <protection/>
    </xf>
    <xf numFmtId="2" fontId="31" fillId="0" borderId="66" xfId="0" applyNumberFormat="1" applyFont="1" applyBorder="1" applyAlignment="1" applyProtection="1">
      <alignment horizontal="center" vertical="center"/>
      <protection/>
    </xf>
    <xf numFmtId="2" fontId="16" fillId="0" borderId="65" xfId="0" applyNumberFormat="1" applyFont="1" applyBorder="1" applyAlignment="1" applyProtection="1">
      <alignment horizontal="center" vertical="center"/>
      <protection/>
    </xf>
    <xf numFmtId="2" fontId="14" fillId="0" borderId="67" xfId="0" applyNumberFormat="1" applyFont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center"/>
      <protection locked="0"/>
    </xf>
    <xf numFmtId="0" fontId="16" fillId="0" borderId="68" xfId="0" applyFont="1" applyFill="1" applyBorder="1" applyAlignment="1" applyProtection="1">
      <alignment horizontal="left" vertical="center"/>
      <protection locked="0"/>
    </xf>
    <xf numFmtId="2" fontId="28" fillId="0" borderId="65" xfId="0" applyNumberFormat="1" applyFont="1" applyBorder="1" applyAlignment="1">
      <alignment horizontal="center" vertical="center" wrapText="1"/>
    </xf>
    <xf numFmtId="0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28" fillId="0" borderId="69" xfId="0" applyFont="1" applyBorder="1" applyAlignment="1">
      <alignment vertical="center" wrapText="1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/>
      <protection locked="0"/>
    </xf>
    <xf numFmtId="0" fontId="28" fillId="0" borderId="32" xfId="0" applyFont="1" applyBorder="1" applyAlignment="1">
      <alignment vertical="center" wrapText="1"/>
    </xf>
    <xf numFmtId="0" fontId="16" fillId="0" borderId="21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left" vertical="center"/>
      <protection locked="0"/>
    </xf>
    <xf numFmtId="0" fontId="16" fillId="0" borderId="27" xfId="0" applyNumberFormat="1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>
      <alignment vertical="center" wrapText="1"/>
    </xf>
    <xf numFmtId="0" fontId="16" fillId="0" borderId="35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>
      <alignment/>
    </xf>
    <xf numFmtId="2" fontId="29" fillId="0" borderId="70" xfId="0" applyNumberFormat="1" applyFont="1" applyBorder="1" applyAlignment="1">
      <alignment horizontal="center" vertical="center" wrapText="1"/>
    </xf>
    <xf numFmtId="2" fontId="30" fillId="0" borderId="48" xfId="0" applyNumberFormat="1" applyFont="1" applyBorder="1" applyAlignment="1">
      <alignment horizontal="center" vertical="center" wrapText="1"/>
    </xf>
    <xf numFmtId="2" fontId="29" fillId="0" borderId="71" xfId="0" applyNumberFormat="1" applyFont="1" applyBorder="1" applyAlignment="1">
      <alignment horizontal="center" vertical="center" wrapText="1"/>
    </xf>
    <xf numFmtId="2" fontId="16" fillId="0" borderId="72" xfId="0" applyNumberFormat="1" applyFont="1" applyBorder="1" applyAlignment="1" applyProtection="1">
      <alignment horizontal="center" vertical="center"/>
      <protection/>
    </xf>
    <xf numFmtId="2" fontId="29" fillId="0" borderId="73" xfId="0" applyNumberFormat="1" applyFont="1" applyBorder="1" applyAlignment="1">
      <alignment horizontal="center" vertical="center" wrapText="1"/>
    </xf>
    <xf numFmtId="2" fontId="28" fillId="0" borderId="62" xfId="0" applyNumberFormat="1" applyFont="1" applyBorder="1" applyAlignment="1">
      <alignment horizontal="center" vertical="center" wrapText="1"/>
    </xf>
    <xf numFmtId="2" fontId="29" fillId="0" borderId="74" xfId="0" applyNumberFormat="1" applyFont="1" applyBorder="1" applyAlignment="1">
      <alignment horizontal="center" vertical="center" wrapText="1"/>
    </xf>
    <xf numFmtId="2" fontId="14" fillId="0" borderId="40" xfId="0" applyNumberFormat="1" applyFont="1" applyBorder="1" applyAlignment="1" applyProtection="1">
      <alignment horizontal="center" vertical="center"/>
      <protection/>
    </xf>
    <xf numFmtId="0" fontId="28" fillId="0" borderId="75" xfId="0" applyFont="1" applyBorder="1" applyAlignment="1">
      <alignment vertical="center" wrapText="1"/>
    </xf>
    <xf numFmtId="0" fontId="28" fillId="0" borderId="32" xfId="0" applyFont="1" applyFill="1" applyBorder="1" applyAlignment="1">
      <alignment vertical="center" wrapText="1"/>
    </xf>
    <xf numFmtId="0" fontId="14" fillId="0" borderId="20" xfId="0" applyFont="1" applyBorder="1" applyAlignment="1">
      <alignment horizontal="center"/>
    </xf>
    <xf numFmtId="2" fontId="31" fillId="0" borderId="73" xfId="0" applyNumberFormat="1" applyFont="1" applyBorder="1" applyAlignment="1">
      <alignment/>
    </xf>
    <xf numFmtId="0" fontId="14" fillId="0" borderId="62" xfId="0" applyFont="1" applyBorder="1" applyAlignment="1">
      <alignment horizontal="center"/>
    </xf>
    <xf numFmtId="2" fontId="31" fillId="0" borderId="74" xfId="0" applyNumberFormat="1" applyFont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center" vertical="center"/>
      <protection locked="0"/>
    </xf>
    <xf numFmtId="2" fontId="30" fillId="0" borderId="62" xfId="0" applyNumberFormat="1" applyFont="1" applyBorder="1" applyAlignment="1">
      <alignment horizontal="center" vertical="center" wrapText="1"/>
    </xf>
    <xf numFmtId="2" fontId="16" fillId="0" borderId="40" xfId="0" applyNumberFormat="1" applyFont="1" applyBorder="1" applyAlignment="1" applyProtection="1">
      <alignment horizontal="center" vertical="center"/>
      <protection/>
    </xf>
    <xf numFmtId="2" fontId="14" fillId="0" borderId="72" xfId="0" applyNumberFormat="1" applyFont="1" applyBorder="1" applyAlignment="1" applyProtection="1">
      <alignment horizontal="center" vertical="center"/>
      <protection/>
    </xf>
    <xf numFmtId="0" fontId="16" fillId="0" borderId="76" xfId="0" applyFont="1" applyBorder="1" applyAlignment="1">
      <alignment horizontal="center"/>
    </xf>
    <xf numFmtId="2" fontId="29" fillId="0" borderId="77" xfId="0" applyNumberFormat="1" applyFont="1" applyBorder="1" applyAlignment="1">
      <alignment horizontal="center" vertical="center" wrapText="1"/>
    </xf>
    <xf numFmtId="2" fontId="28" fillId="0" borderId="66" xfId="0" applyNumberFormat="1" applyFont="1" applyBorder="1" applyAlignment="1">
      <alignment horizontal="center" vertical="center" wrapText="1"/>
    </xf>
    <xf numFmtId="2" fontId="29" fillId="0" borderId="78" xfId="0" applyNumberFormat="1" applyFont="1" applyBorder="1" applyAlignment="1">
      <alignment horizontal="center" vertical="center" wrapText="1"/>
    </xf>
    <xf numFmtId="2" fontId="16" fillId="0" borderId="42" xfId="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/>
    </xf>
    <xf numFmtId="198" fontId="14" fillId="0" borderId="0" xfId="0" applyNumberFormat="1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/>
    </xf>
    <xf numFmtId="0" fontId="14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21" fontId="14" fillId="0" borderId="0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/>
    </xf>
    <xf numFmtId="45" fontId="16" fillId="0" borderId="79" xfId="0" applyNumberFormat="1" applyFont="1" applyBorder="1" applyAlignment="1">
      <alignment horizontal="center" vertical="center"/>
    </xf>
    <xf numFmtId="45" fontId="14" fillId="0" borderId="79" xfId="0" applyNumberFormat="1" applyFont="1" applyBorder="1" applyAlignment="1">
      <alignment horizontal="center" vertical="center"/>
    </xf>
    <xf numFmtId="45" fontId="16" fillId="0" borderId="20" xfId="0" applyNumberFormat="1" applyFont="1" applyBorder="1" applyAlignment="1">
      <alignment horizontal="center" vertical="center"/>
    </xf>
    <xf numFmtId="45" fontId="14" fillId="0" borderId="20" xfId="0" applyNumberFormat="1" applyFont="1" applyBorder="1" applyAlignment="1">
      <alignment horizontal="center" vertical="center"/>
    </xf>
    <xf numFmtId="45" fontId="14" fillId="0" borderId="31" xfId="0" applyNumberFormat="1" applyFont="1" applyBorder="1" applyAlignment="1">
      <alignment horizontal="center" vertical="center"/>
    </xf>
    <xf numFmtId="45" fontId="16" fillId="0" borderId="31" xfId="0" applyNumberFormat="1" applyFont="1" applyBorder="1" applyAlignment="1">
      <alignment horizontal="center" vertical="center"/>
    </xf>
    <xf numFmtId="21" fontId="14" fillId="0" borderId="22" xfId="0" applyNumberFormat="1" applyFont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33" borderId="17" xfId="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left" vertical="center"/>
    </xf>
    <xf numFmtId="21" fontId="14" fillId="0" borderId="20" xfId="0" applyNumberFormat="1" applyFont="1" applyBorder="1" applyAlignment="1">
      <alignment horizontal="center"/>
    </xf>
    <xf numFmtId="0" fontId="16" fillId="0" borderId="52" xfId="0" applyFont="1" applyBorder="1" applyAlignment="1">
      <alignment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6" fillId="0" borderId="25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6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21" fontId="14" fillId="0" borderId="14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center"/>
    </xf>
    <xf numFmtId="0" fontId="14" fillId="34" borderId="33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left" vertical="center"/>
    </xf>
    <xf numFmtId="198" fontId="14" fillId="34" borderId="10" xfId="0" applyNumberFormat="1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left" vertical="center" wrapText="1"/>
    </xf>
    <xf numFmtId="187" fontId="14" fillId="35" borderId="12" xfId="0" applyNumberFormat="1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0" fontId="14" fillId="35" borderId="43" xfId="0" applyFont="1" applyFill="1" applyBorder="1" applyAlignment="1">
      <alignment horizontal="center" vertical="center"/>
    </xf>
    <xf numFmtId="0" fontId="14" fillId="35" borderId="12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2" fillId="35" borderId="11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/>
    </xf>
    <xf numFmtId="0" fontId="32" fillId="35" borderId="43" xfId="0" applyFont="1" applyFill="1" applyBorder="1" applyAlignment="1">
      <alignment horizontal="center" vertical="center"/>
    </xf>
    <xf numFmtId="0" fontId="32" fillId="35" borderId="47" xfId="0" applyFont="1" applyFill="1" applyBorder="1" applyAlignment="1">
      <alignment horizontal="center" vertical="center"/>
    </xf>
    <xf numFmtId="0" fontId="32" fillId="35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75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2" fontId="0" fillId="0" borderId="14" xfId="0" applyNumberFormat="1" applyFont="1" applyBorder="1" applyAlignment="1">
      <alignment horizontal="center" vertical="center"/>
    </xf>
    <xf numFmtId="2" fontId="2" fillId="0" borderId="72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2" fontId="8" fillId="0" borderId="75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 applyProtection="1">
      <alignment horizontal="center" vertical="center"/>
      <protection/>
    </xf>
    <xf numFmtId="2" fontId="0" fillId="0" borderId="75" xfId="0" applyNumberFormat="1" applyFont="1" applyFill="1" applyBorder="1" applyAlignment="1" applyProtection="1">
      <alignment horizontal="center" vertical="center"/>
      <protection/>
    </xf>
    <xf numFmtId="2" fontId="0" fillId="0" borderId="55" xfId="0" applyNumberFormat="1" applyFont="1" applyFill="1" applyBorder="1" applyAlignment="1" applyProtection="1">
      <alignment horizontal="center" vertical="center"/>
      <protection/>
    </xf>
    <xf numFmtId="2" fontId="0" fillId="0" borderId="75" xfId="0" applyNumberFormat="1" applyFont="1" applyFill="1" applyBorder="1" applyAlignment="1">
      <alignment horizontal="center" vertical="center"/>
    </xf>
    <xf numFmtId="2" fontId="2" fillId="0" borderId="55" xfId="0" applyNumberFormat="1" applyFont="1" applyFill="1" applyBorder="1" applyAlignment="1">
      <alignment horizontal="center" vertical="center"/>
    </xf>
    <xf numFmtId="2" fontId="0" fillId="0" borderId="55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 applyProtection="1">
      <alignment horizontal="center" vertical="center"/>
      <protection/>
    </xf>
    <xf numFmtId="2" fontId="0" fillId="0" borderId="32" xfId="0" applyNumberFormat="1" applyFont="1" applyBorder="1" applyAlignment="1" applyProtection="1">
      <alignment horizontal="center" vertical="center"/>
      <protection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2" fontId="27" fillId="0" borderId="39" xfId="0" applyNumberFormat="1" applyFont="1" applyBorder="1" applyAlignment="1">
      <alignment horizontal="center" vertical="center" wrapText="1"/>
    </xf>
    <xf numFmtId="2" fontId="0" fillId="0" borderId="39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2" fontId="0" fillId="0" borderId="32" xfId="0" applyNumberFormat="1" applyFill="1" applyBorder="1" applyAlignment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2" fontId="0" fillId="0" borderId="22" xfId="0" applyNumberFormat="1" applyFont="1" applyBorder="1" applyAlignment="1">
      <alignment horizontal="center" vertical="center"/>
    </xf>
    <xf numFmtId="2" fontId="2" fillId="0" borderId="8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2" fillId="0" borderId="68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ont="1" applyBorder="1" applyAlignment="1" applyProtection="1">
      <alignment horizontal="center" vertical="center"/>
      <protection/>
    </xf>
    <xf numFmtId="2" fontId="0" fillId="0" borderId="23" xfId="0" applyNumberFormat="1" applyFill="1" applyBorder="1" applyAlignment="1">
      <alignment horizontal="center" vertical="center"/>
    </xf>
    <xf numFmtId="2" fontId="2" fillId="0" borderId="68" xfId="0" applyNumberFormat="1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>
      <alignment horizontal="center" vertical="center"/>
    </xf>
    <xf numFmtId="2" fontId="0" fillId="0" borderId="55" xfId="0" applyNumberFormat="1" applyFont="1" applyBorder="1" applyAlignment="1" applyProtection="1">
      <alignment horizontal="center" vertical="center"/>
      <protection/>
    </xf>
    <xf numFmtId="2" fontId="0" fillId="0" borderId="75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/>
    </xf>
    <xf numFmtId="0" fontId="8" fillId="0" borderId="81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82" xfId="0" applyNumberFormat="1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/>
    </xf>
    <xf numFmtId="0" fontId="0" fillId="0" borderId="82" xfId="0" applyNumberFormat="1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left" vertical="center" wrapText="1"/>
    </xf>
    <xf numFmtId="2" fontId="0" fillId="0" borderId="32" xfId="0" applyNumberForma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0" fontId="8" fillId="0" borderId="81" xfId="0" applyFont="1" applyFill="1" applyBorder="1" applyAlignment="1">
      <alignment vertical="center" wrapText="1"/>
    </xf>
    <xf numFmtId="0" fontId="0" fillId="0" borderId="82" xfId="0" applyFont="1" applyBorder="1" applyAlignment="1">
      <alignment horizontal="center" vertical="center" wrapText="1"/>
    </xf>
    <xf numFmtId="0" fontId="0" fillId="0" borderId="82" xfId="0" applyNumberFormat="1" applyFont="1" applyBorder="1" applyAlignment="1">
      <alignment horizontal="center"/>
    </xf>
    <xf numFmtId="0" fontId="0" fillId="0" borderId="83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center"/>
    </xf>
    <xf numFmtId="2" fontId="2" fillId="0" borderId="22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/>
    </xf>
    <xf numFmtId="0" fontId="2" fillId="0" borderId="68" xfId="0" applyFont="1" applyBorder="1" applyAlignment="1">
      <alignment horizontal="center"/>
    </xf>
    <xf numFmtId="2" fontId="2" fillId="0" borderId="68" xfId="0" applyNumberFormat="1" applyFont="1" applyBorder="1" applyAlignment="1">
      <alignment horizontal="center"/>
    </xf>
    <xf numFmtId="2" fontId="0" fillId="0" borderId="68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69" xfId="0" applyNumberFormat="1" applyFont="1" applyFill="1" applyBorder="1" applyAlignment="1" applyProtection="1">
      <alignment horizontal="center" vertical="center"/>
      <protection locked="0"/>
    </xf>
    <xf numFmtId="0" fontId="8" fillId="0" borderId="84" xfId="0" applyFont="1" applyFill="1" applyBorder="1" applyAlignment="1">
      <alignment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/>
    </xf>
    <xf numFmtId="0" fontId="0" fillId="0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85" xfId="0" applyFont="1" applyFill="1" applyBorder="1" applyAlignment="1" applyProtection="1">
      <alignment horizontal="left" vertical="center"/>
      <protection locked="0"/>
    </xf>
    <xf numFmtId="2" fontId="0" fillId="0" borderId="79" xfId="0" applyNumberFormat="1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2" fontId="27" fillId="0" borderId="55" xfId="0" applyNumberFormat="1" applyFont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8" fillId="0" borderId="39" xfId="0" applyNumberFormat="1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76" fontId="0" fillId="0" borderId="17" xfId="51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173" fontId="2" fillId="0" borderId="20" xfId="0" applyNumberFormat="1" applyFont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wrapText="1"/>
    </xf>
    <xf numFmtId="173" fontId="2" fillId="0" borderId="14" xfId="0" applyNumberFormat="1" applyFont="1" applyBorder="1" applyAlignment="1">
      <alignment horizontal="center" vertical="center"/>
    </xf>
    <xf numFmtId="173" fontId="2" fillId="0" borderId="55" xfId="0" applyNumberFormat="1" applyFont="1" applyBorder="1" applyAlignment="1" applyProtection="1">
      <alignment horizontal="center" vertical="center"/>
      <protection/>
    </xf>
    <xf numFmtId="173" fontId="0" fillId="0" borderId="75" xfId="0" applyNumberFormat="1" applyFont="1" applyBorder="1" applyAlignment="1" applyProtection="1">
      <alignment horizontal="center" vertical="center"/>
      <protection/>
    </xf>
    <xf numFmtId="173" fontId="0" fillId="0" borderId="55" xfId="0" applyNumberFormat="1" applyFont="1" applyBorder="1" applyAlignment="1" applyProtection="1">
      <alignment horizontal="center" vertical="center"/>
      <protection/>
    </xf>
    <xf numFmtId="173" fontId="2" fillId="0" borderId="39" xfId="0" applyNumberFormat="1" applyFont="1" applyBorder="1" applyAlignment="1" applyProtection="1">
      <alignment horizontal="center" vertical="center"/>
      <protection/>
    </xf>
    <xf numFmtId="173" fontId="0" fillId="0" borderId="32" xfId="0" applyNumberFormat="1" applyFont="1" applyBorder="1" applyAlignment="1" applyProtection="1">
      <alignment horizontal="center" vertical="center"/>
      <protection/>
    </xf>
    <xf numFmtId="173" fontId="0" fillId="0" borderId="39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18" xfId="0" applyFont="1" applyBorder="1" applyAlignment="1">
      <alignment horizontal="left"/>
    </xf>
    <xf numFmtId="173" fontId="0" fillId="0" borderId="0" xfId="0" applyNumberFormat="1" applyFont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 vertical="top" wrapText="1"/>
    </xf>
    <xf numFmtId="173" fontId="2" fillId="0" borderId="22" xfId="0" applyNumberFormat="1" applyFont="1" applyBorder="1" applyAlignment="1">
      <alignment horizontal="center" vertical="center"/>
    </xf>
    <xf numFmtId="173" fontId="0" fillId="0" borderId="68" xfId="0" applyNumberFormat="1" applyFont="1" applyBorder="1" applyAlignment="1" applyProtection="1">
      <alignment horizontal="center" vertical="center"/>
      <protection/>
    </xf>
    <xf numFmtId="173" fontId="0" fillId="0" borderId="23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32" fillId="35" borderId="86" xfId="0" applyFont="1" applyFill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55" xfId="0" applyFont="1" applyFill="1" applyBorder="1" applyAlignment="1" applyProtection="1">
      <alignment horizontal="left" vertical="center"/>
      <protection locked="0"/>
    </xf>
    <xf numFmtId="173" fontId="2" fillId="0" borderId="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173" fontId="2" fillId="0" borderId="87" xfId="0" applyNumberFormat="1" applyFont="1" applyFill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173" fontId="2" fillId="0" borderId="87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vertical="center" wrapText="1"/>
    </xf>
    <xf numFmtId="0" fontId="8" fillId="0" borderId="55" xfId="0" applyFont="1" applyBorder="1" applyAlignment="1">
      <alignment horizontal="center" vertical="center" wrapText="1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173" fontId="0" fillId="0" borderId="21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173" fontId="2" fillId="0" borderId="68" xfId="0" applyNumberFormat="1" applyFont="1" applyBorder="1" applyAlignment="1" applyProtection="1">
      <alignment horizontal="center" vertical="center"/>
      <protection/>
    </xf>
    <xf numFmtId="173" fontId="0" fillId="0" borderId="27" xfId="0" applyNumberFormat="1" applyFont="1" applyBorder="1" applyAlignment="1" applyProtection="1">
      <alignment horizontal="center" vertical="center"/>
      <protection/>
    </xf>
    <xf numFmtId="0" fontId="33" fillId="33" borderId="0" xfId="0" applyFont="1" applyFill="1" applyBorder="1" applyAlignment="1">
      <alignment/>
    </xf>
    <xf numFmtId="0" fontId="2" fillId="35" borderId="13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75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73" fontId="2" fillId="0" borderId="0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2" fillId="35" borderId="43" xfId="0" applyFont="1" applyFill="1" applyBorder="1" applyAlignment="1">
      <alignment horizontal="center" vertical="center" wrapText="1"/>
    </xf>
    <xf numFmtId="0" fontId="3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7" fillId="0" borderId="0" xfId="64" applyFont="1">
      <alignment/>
      <protection/>
    </xf>
    <xf numFmtId="0" fontId="0" fillId="0" borderId="0" xfId="64" applyBorder="1">
      <alignment/>
      <protection/>
    </xf>
    <xf numFmtId="0" fontId="0" fillId="0" borderId="0" xfId="64" applyAlignment="1">
      <alignment horizontal="center"/>
      <protection/>
    </xf>
    <xf numFmtId="0" fontId="7" fillId="0" borderId="0" xfId="64" applyFont="1">
      <alignment/>
      <protection/>
    </xf>
    <xf numFmtId="0" fontId="2" fillId="0" borderId="0" xfId="64" applyFont="1">
      <alignment/>
      <protection/>
    </xf>
    <xf numFmtId="0" fontId="2" fillId="36" borderId="43" xfId="64" applyFont="1" applyFill="1" applyBorder="1" applyAlignment="1">
      <alignment horizontal="center"/>
      <protection/>
    </xf>
    <xf numFmtId="0" fontId="2" fillId="36" borderId="12" xfId="64" applyFont="1" applyFill="1" applyBorder="1" applyAlignment="1">
      <alignment horizontal="left"/>
      <protection/>
    </xf>
    <xf numFmtId="0" fontId="2" fillId="36" borderId="12" xfId="64" applyFont="1" applyFill="1" applyBorder="1" applyAlignment="1">
      <alignment horizontal="center"/>
      <protection/>
    </xf>
    <xf numFmtId="0" fontId="2" fillId="36" borderId="33" xfId="64" applyFont="1" applyFill="1" applyBorder="1" applyAlignment="1">
      <alignment horizontal="center"/>
      <protection/>
    </xf>
    <xf numFmtId="0" fontId="2" fillId="36" borderId="10" xfId="64" applyFont="1" applyFill="1" applyBorder="1" applyAlignment="1">
      <alignment horizontal="center"/>
      <protection/>
    </xf>
    <xf numFmtId="0" fontId="2" fillId="0" borderId="0" xfId="64" applyFont="1" applyFill="1" applyBorder="1" applyAlignment="1">
      <alignment horizontal="center"/>
      <protection/>
    </xf>
    <xf numFmtId="0" fontId="2" fillId="36" borderId="13" xfId="64" applyFont="1" applyFill="1" applyBorder="1" applyAlignment="1">
      <alignment horizontal="center"/>
      <protection/>
    </xf>
    <xf numFmtId="0" fontId="2" fillId="0" borderId="69" xfId="64" applyFont="1" applyBorder="1" applyAlignment="1">
      <alignment horizontal="center"/>
      <protection/>
    </xf>
    <xf numFmtId="0" fontId="0" fillId="0" borderId="84" xfId="64" applyBorder="1">
      <alignment/>
      <protection/>
    </xf>
    <xf numFmtId="0" fontId="0" fillId="0" borderId="84" xfId="64" applyFont="1" applyBorder="1">
      <alignment/>
      <protection/>
    </xf>
    <xf numFmtId="0" fontId="0" fillId="0" borderId="84" xfId="64" applyFont="1" applyBorder="1" applyAlignment="1">
      <alignment horizontal="center"/>
      <protection/>
    </xf>
    <xf numFmtId="0" fontId="22" fillId="0" borderId="85" xfId="64" applyFont="1" applyBorder="1">
      <alignment/>
      <protection/>
    </xf>
    <xf numFmtId="2" fontId="2" fillId="0" borderId="79" xfId="64" applyNumberFormat="1" applyFont="1" applyBorder="1" applyAlignment="1">
      <alignment horizontal="center"/>
      <protection/>
    </xf>
    <xf numFmtId="0" fontId="2" fillId="0" borderId="69" xfId="64" applyFont="1" applyBorder="1" applyAlignment="1">
      <alignment horizontal="right"/>
      <protection/>
    </xf>
    <xf numFmtId="0" fontId="2" fillId="0" borderId="84" xfId="64" applyFont="1" applyBorder="1" applyAlignment="1">
      <alignment horizontal="right"/>
      <protection/>
    </xf>
    <xf numFmtId="0" fontId="0" fillId="0" borderId="87" xfId="64" applyFont="1" applyBorder="1" applyAlignment="1">
      <alignment horizontal="right"/>
      <protection/>
    </xf>
    <xf numFmtId="0" fontId="0" fillId="0" borderId="0" xfId="64" applyFont="1">
      <alignment/>
      <protection/>
    </xf>
    <xf numFmtId="0" fontId="2" fillId="0" borderId="75" xfId="64" applyFont="1" applyBorder="1" applyAlignment="1">
      <alignment horizontal="right"/>
      <protection/>
    </xf>
    <xf numFmtId="0" fontId="2" fillId="0" borderId="55" xfId="64" applyFont="1" applyBorder="1" applyAlignment="1">
      <alignment horizontal="right"/>
      <protection/>
    </xf>
    <xf numFmtId="0" fontId="2" fillId="0" borderId="32" xfId="64" applyFont="1" applyBorder="1" applyAlignment="1">
      <alignment horizontal="center"/>
      <protection/>
    </xf>
    <xf numFmtId="0" fontId="0" fillId="0" borderId="17" xfId="64" applyBorder="1">
      <alignment/>
      <protection/>
    </xf>
    <xf numFmtId="0" fontId="0" fillId="0" borderId="17" xfId="64" applyFont="1" applyBorder="1">
      <alignment/>
      <protection/>
    </xf>
    <xf numFmtId="0" fontId="0" fillId="0" borderId="17" xfId="64" applyFont="1" applyBorder="1" applyAlignment="1">
      <alignment horizontal="center"/>
      <protection/>
    </xf>
    <xf numFmtId="0" fontId="22" fillId="0" borderId="18" xfId="64" applyFont="1" applyBorder="1">
      <alignment/>
      <protection/>
    </xf>
    <xf numFmtId="2" fontId="2" fillId="0" borderId="20" xfId="64" applyNumberFormat="1" applyFont="1" applyBorder="1" applyAlignment="1">
      <alignment horizontal="center"/>
      <protection/>
    </xf>
    <xf numFmtId="0" fontId="2" fillId="0" borderId="32" xfId="64" applyFont="1" applyBorder="1" applyAlignment="1">
      <alignment horizontal="right"/>
      <protection/>
    </xf>
    <xf numFmtId="0" fontId="2" fillId="0" borderId="17" xfId="64" applyFont="1" applyBorder="1" applyAlignment="1">
      <alignment horizontal="right"/>
      <protection/>
    </xf>
    <xf numFmtId="0" fontId="0" fillId="0" borderId="17" xfId="64" applyFont="1" applyBorder="1" applyAlignment="1">
      <alignment horizontal="right"/>
      <protection/>
    </xf>
    <xf numFmtId="0" fontId="2" fillId="0" borderId="39" xfId="64" applyFont="1" applyBorder="1" applyAlignment="1">
      <alignment horizontal="right"/>
      <protection/>
    </xf>
    <xf numFmtId="0" fontId="0" fillId="0" borderId="39" xfId="64" applyFont="1" applyBorder="1" applyAlignment="1">
      <alignment horizontal="right"/>
      <protection/>
    </xf>
    <xf numFmtId="0" fontId="0" fillId="0" borderId="75" xfId="64" applyBorder="1" applyAlignment="1">
      <alignment horizontal="center"/>
      <protection/>
    </xf>
    <xf numFmtId="0" fontId="0" fillId="0" borderId="16" xfId="64" applyBorder="1">
      <alignment/>
      <protection/>
    </xf>
    <xf numFmtId="0" fontId="0" fillId="0" borderId="16" xfId="64" applyFont="1" applyBorder="1">
      <alignment/>
      <protection/>
    </xf>
    <xf numFmtId="0" fontId="0" fillId="0" borderId="16" xfId="64" applyFont="1" applyBorder="1" applyAlignment="1">
      <alignment horizontal="center"/>
      <protection/>
    </xf>
    <xf numFmtId="0" fontId="22" fillId="0" borderId="26" xfId="64" applyFont="1" applyBorder="1">
      <alignment/>
      <protection/>
    </xf>
    <xf numFmtId="2" fontId="2" fillId="0" borderId="14" xfId="64" applyNumberFormat="1" applyFont="1" applyBorder="1" applyAlignment="1">
      <alignment horizontal="center"/>
      <protection/>
    </xf>
    <xf numFmtId="0" fontId="0" fillId="0" borderId="75" xfId="64" applyFont="1" applyBorder="1" applyAlignment="1">
      <alignment horizontal="right"/>
      <protection/>
    </xf>
    <xf numFmtId="0" fontId="2" fillId="0" borderId="16" xfId="64" applyFont="1" applyBorder="1" applyAlignment="1">
      <alignment horizontal="right"/>
      <protection/>
    </xf>
    <xf numFmtId="0" fontId="0" fillId="0" borderId="23" xfId="64" applyBorder="1" applyAlignment="1">
      <alignment horizontal="center"/>
      <protection/>
    </xf>
    <xf numFmtId="0" fontId="0" fillId="0" borderId="24" xfId="64" applyBorder="1">
      <alignment/>
      <protection/>
    </xf>
    <xf numFmtId="0" fontId="0" fillId="0" borderId="24" xfId="64" applyFont="1" applyBorder="1">
      <alignment/>
      <protection/>
    </xf>
    <xf numFmtId="0" fontId="0" fillId="0" borderId="24" xfId="64" applyFont="1" applyBorder="1" applyAlignment="1">
      <alignment horizontal="center"/>
      <protection/>
    </xf>
    <xf numFmtId="0" fontId="22" fillId="0" borderId="68" xfId="64" applyFont="1" applyBorder="1">
      <alignment/>
      <protection/>
    </xf>
    <xf numFmtId="2" fontId="2" fillId="0" borderId="22" xfId="64" applyNumberFormat="1" applyFont="1" applyBorder="1" applyAlignment="1">
      <alignment horizontal="center"/>
      <protection/>
    </xf>
    <xf numFmtId="0" fontId="0" fillId="0" borderId="0" xfId="64" applyFont="1" applyBorder="1">
      <alignment/>
      <protection/>
    </xf>
    <xf numFmtId="0" fontId="0" fillId="0" borderId="23" xfId="64" applyFont="1" applyBorder="1" applyAlignment="1">
      <alignment horizontal="right"/>
      <protection/>
    </xf>
    <xf numFmtId="0" fontId="2" fillId="0" borderId="24" xfId="64" applyFont="1" applyBorder="1" applyAlignment="1">
      <alignment horizontal="right"/>
      <protection/>
    </xf>
    <xf numFmtId="0" fontId="2" fillId="0" borderId="68" xfId="64" applyFont="1" applyBorder="1" applyAlignment="1">
      <alignment horizontal="right"/>
      <protection/>
    </xf>
    <xf numFmtId="0" fontId="2" fillId="0" borderId="23" xfId="64" applyFont="1" applyBorder="1" applyAlignment="1">
      <alignment horizontal="right"/>
      <protection/>
    </xf>
    <xf numFmtId="0" fontId="0" fillId="0" borderId="55" xfId="64" applyFont="1" applyBorder="1" applyAlignment="1">
      <alignment horizontal="right"/>
      <protection/>
    </xf>
    <xf numFmtId="0" fontId="0" fillId="0" borderId="0" xfId="64" applyFont="1" applyBorder="1" applyAlignment="1">
      <alignment horizontal="center"/>
      <protection/>
    </xf>
    <xf numFmtId="0" fontId="0" fillId="0" borderId="32" xfId="64" applyBorder="1" applyAlignment="1">
      <alignment horizontal="center"/>
      <protection/>
    </xf>
    <xf numFmtId="0" fontId="0" fillId="0" borderId="32" xfId="64" applyFont="1" applyBorder="1" applyAlignment="1">
      <alignment horizontal="right"/>
      <protection/>
    </xf>
    <xf numFmtId="0" fontId="22" fillId="0" borderId="35" xfId="64" applyFont="1" applyBorder="1">
      <alignment/>
      <protection/>
    </xf>
    <xf numFmtId="0" fontId="0" fillId="0" borderId="24" xfId="64" applyFont="1" applyBorder="1" applyAlignment="1">
      <alignment horizontal="right"/>
      <protection/>
    </xf>
    <xf numFmtId="0" fontId="0" fillId="0" borderId="0" xfId="64" applyBorder="1" applyAlignment="1">
      <alignment horizontal="center"/>
      <protection/>
    </xf>
    <xf numFmtId="0" fontId="22" fillId="0" borderId="0" xfId="64" applyFont="1" applyBorder="1">
      <alignment/>
      <protection/>
    </xf>
    <xf numFmtId="2" fontId="2" fillId="0" borderId="0" xfId="64" applyNumberFormat="1" applyFont="1" applyBorder="1" applyAlignment="1">
      <alignment horizontal="center"/>
      <protection/>
    </xf>
    <xf numFmtId="0" fontId="0" fillId="0" borderId="0" xfId="64" applyFont="1" applyBorder="1" applyAlignment="1">
      <alignment horizontal="right"/>
      <protection/>
    </xf>
    <xf numFmtId="0" fontId="11" fillId="0" borderId="0" xfId="64" applyFont="1" applyBorder="1" applyAlignment="1">
      <alignment horizontal="center" vertical="center"/>
      <protection/>
    </xf>
    <xf numFmtId="0" fontId="0" fillId="0" borderId="0" xfId="64" applyFont="1" applyAlignment="1">
      <alignment horizontal="center"/>
      <protection/>
    </xf>
    <xf numFmtId="0" fontId="2" fillId="0" borderId="88" xfId="64" applyFont="1" applyBorder="1" applyAlignment="1">
      <alignment horizontal="right"/>
      <protection/>
    </xf>
    <xf numFmtId="0" fontId="0" fillId="0" borderId="89" xfId="64" applyFont="1" applyBorder="1" applyAlignment="1">
      <alignment horizontal="right"/>
      <protection/>
    </xf>
    <xf numFmtId="0" fontId="2" fillId="0" borderId="89" xfId="64" applyFont="1" applyBorder="1" applyAlignment="1">
      <alignment horizontal="right"/>
      <protection/>
    </xf>
    <xf numFmtId="0" fontId="2" fillId="0" borderId="90" xfId="64" applyFont="1" applyBorder="1" applyAlignment="1">
      <alignment horizontal="right"/>
      <protection/>
    </xf>
    <xf numFmtId="0" fontId="0" fillId="0" borderId="90" xfId="64" applyFont="1" applyBorder="1" applyAlignment="1">
      <alignment horizontal="right"/>
      <protection/>
    </xf>
    <xf numFmtId="0" fontId="2" fillId="0" borderId="91" xfId="64" applyFont="1" applyBorder="1" applyAlignment="1">
      <alignment horizontal="right"/>
      <protection/>
    </xf>
    <xf numFmtId="0" fontId="0" fillId="0" borderId="92" xfId="64" applyFont="1" applyBorder="1" applyAlignment="1">
      <alignment horizontal="right"/>
      <protection/>
    </xf>
    <xf numFmtId="0" fontId="2" fillId="0" borderId="92" xfId="64" applyFont="1" applyBorder="1" applyAlignment="1">
      <alignment horizontal="right"/>
      <protection/>
    </xf>
    <xf numFmtId="0" fontId="2" fillId="0" borderId="93" xfId="64" applyFont="1" applyBorder="1" applyAlignment="1">
      <alignment horizontal="right"/>
      <protection/>
    </xf>
    <xf numFmtId="0" fontId="0" fillId="0" borderId="94" xfId="64" applyFont="1" applyBorder="1" applyAlignment="1">
      <alignment horizontal="right"/>
      <protection/>
    </xf>
    <xf numFmtId="0" fontId="2" fillId="0" borderId="95" xfId="64" applyFont="1" applyBorder="1" applyAlignment="1">
      <alignment horizontal="right"/>
      <protection/>
    </xf>
    <xf numFmtId="0" fontId="2" fillId="0" borderId="96" xfId="64" applyFont="1" applyBorder="1" applyAlignment="1">
      <alignment horizontal="right"/>
      <protection/>
    </xf>
    <xf numFmtId="0" fontId="0" fillId="0" borderId="91" xfId="64" applyFont="1" applyBorder="1" applyAlignment="1">
      <alignment horizontal="right"/>
      <protection/>
    </xf>
    <xf numFmtId="0" fontId="0" fillId="0" borderId="93" xfId="64" applyFont="1" applyBorder="1" applyAlignment="1">
      <alignment horizontal="right"/>
      <protection/>
    </xf>
    <xf numFmtId="0" fontId="14" fillId="34" borderId="43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 horizontal="left" vertical="center"/>
    </xf>
    <xf numFmtId="173" fontId="14" fillId="34" borderId="13" xfId="0" applyNumberFormat="1" applyFont="1" applyFill="1" applyBorder="1" applyAlignment="1">
      <alignment horizontal="center" vertical="center"/>
    </xf>
    <xf numFmtId="173" fontId="2" fillId="34" borderId="43" xfId="0" applyNumberFormat="1" applyFont="1" applyFill="1" applyBorder="1" applyAlignment="1">
      <alignment horizontal="center" vertical="center"/>
    </xf>
    <xf numFmtId="173" fontId="2" fillId="34" borderId="12" xfId="0" applyNumberFormat="1" applyFont="1" applyFill="1" applyBorder="1" applyAlignment="1">
      <alignment horizontal="center" vertical="center"/>
    </xf>
    <xf numFmtId="173" fontId="2" fillId="34" borderId="13" xfId="0" applyNumberFormat="1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73" fontId="2" fillId="0" borderId="55" xfId="0" applyNumberFormat="1" applyFont="1" applyBorder="1" applyAlignment="1">
      <alignment horizontal="center" vertical="center"/>
    </xf>
    <xf numFmtId="173" fontId="0" fillId="0" borderId="75" xfId="0" applyNumberFormat="1" applyBorder="1" applyAlignment="1">
      <alignment horizontal="center" vertical="center"/>
    </xf>
    <xf numFmtId="173" fontId="2" fillId="0" borderId="16" xfId="0" applyNumberFormat="1" applyFon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55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173" fontId="2" fillId="0" borderId="39" xfId="0" applyNumberFormat="1" applyFont="1" applyBorder="1" applyAlignment="1">
      <alignment horizontal="center" vertical="center"/>
    </xf>
    <xf numFmtId="173" fontId="0" fillId="0" borderId="32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173" fontId="2" fillId="0" borderId="17" xfId="0" applyNumberFormat="1" applyFont="1" applyBorder="1" applyAlignment="1">
      <alignment horizontal="center" vertical="center"/>
    </xf>
    <xf numFmtId="173" fontId="2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3" fontId="0" fillId="0" borderId="3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73" fontId="2" fillId="0" borderId="68" xfId="0" applyNumberFormat="1" applyFont="1" applyBorder="1" applyAlignment="1">
      <alignment horizontal="center" vertical="center"/>
    </xf>
    <xf numFmtId="173" fontId="2" fillId="0" borderId="23" xfId="0" applyNumberFormat="1" applyFont="1" applyBorder="1" applyAlignment="1">
      <alignment horizontal="center" vertical="center"/>
    </xf>
    <xf numFmtId="173" fontId="2" fillId="0" borderId="24" xfId="0" applyNumberFormat="1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2" fillId="0" borderId="75" xfId="0" applyNumberFormat="1" applyFont="1" applyBorder="1" applyAlignment="1">
      <alignment horizontal="center" vertical="center"/>
    </xf>
    <xf numFmtId="173" fontId="0" fillId="0" borderId="23" xfId="0" applyNumberFormat="1" applyBorder="1" applyAlignment="1">
      <alignment horizontal="center" vertical="center"/>
    </xf>
    <xf numFmtId="173" fontId="0" fillId="0" borderId="68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0" xfId="64" applyFont="1">
      <alignment/>
      <protection/>
    </xf>
    <xf numFmtId="45" fontId="16" fillId="0" borderId="69" xfId="0" applyNumberFormat="1" applyFont="1" applyBorder="1" applyAlignment="1">
      <alignment horizontal="center" vertical="center"/>
    </xf>
    <xf numFmtId="45" fontId="16" fillId="0" borderId="84" xfId="0" applyNumberFormat="1" applyFont="1" applyBorder="1" applyAlignment="1">
      <alignment horizontal="center" vertical="center"/>
    </xf>
    <xf numFmtId="45" fontId="14" fillId="0" borderId="84" xfId="0" applyNumberFormat="1" applyFont="1" applyBorder="1" applyAlignment="1">
      <alignment horizontal="center" vertical="center"/>
    </xf>
    <xf numFmtId="45" fontId="16" fillId="0" borderId="87" xfId="0" applyNumberFormat="1" applyFont="1" applyBorder="1" applyAlignment="1">
      <alignment horizontal="center" vertical="center"/>
    </xf>
    <xf numFmtId="45" fontId="16" fillId="0" borderId="32" xfId="0" applyNumberFormat="1" applyFont="1" applyBorder="1" applyAlignment="1">
      <alignment horizontal="center" vertical="center"/>
    </xf>
    <xf numFmtId="45" fontId="16" fillId="0" borderId="17" xfId="0" applyNumberFormat="1" applyFont="1" applyBorder="1" applyAlignment="1">
      <alignment horizontal="center" vertical="center"/>
    </xf>
    <xf numFmtId="45" fontId="14" fillId="0" borderId="17" xfId="0" applyNumberFormat="1" applyFont="1" applyBorder="1" applyAlignment="1">
      <alignment horizontal="center" vertical="center"/>
    </xf>
    <xf numFmtId="45" fontId="16" fillId="0" borderId="39" xfId="0" applyNumberFormat="1" applyFont="1" applyBorder="1" applyAlignment="1">
      <alignment horizontal="center" vertical="center"/>
    </xf>
    <xf numFmtId="45" fontId="14" fillId="0" borderId="3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5" fontId="14" fillId="0" borderId="97" xfId="0" applyNumberFormat="1" applyFont="1" applyBorder="1" applyAlignment="1">
      <alignment horizontal="center" vertical="center"/>
    </xf>
    <xf numFmtId="45" fontId="16" fillId="0" borderId="37" xfId="0" applyNumberFormat="1" applyFont="1" applyBorder="1" applyAlignment="1">
      <alignment horizontal="center" vertical="center"/>
    </xf>
    <xf numFmtId="45" fontId="14" fillId="0" borderId="37" xfId="0" applyNumberFormat="1" applyFont="1" applyBorder="1" applyAlignment="1">
      <alignment horizontal="center" vertical="center"/>
    </xf>
    <xf numFmtId="45" fontId="16" fillId="0" borderId="64" xfId="0" applyNumberFormat="1" applyFont="1" applyBorder="1" applyAlignment="1">
      <alignment horizontal="center" vertical="center"/>
    </xf>
    <xf numFmtId="45" fontId="14" fillId="0" borderId="69" xfId="0" applyNumberFormat="1" applyFont="1" applyBorder="1" applyAlignment="1">
      <alignment horizontal="center" vertical="center"/>
    </xf>
    <xf numFmtId="45" fontId="14" fillId="0" borderId="32" xfId="0" applyNumberFormat="1" applyFont="1" applyBorder="1" applyAlignment="1">
      <alignment horizontal="center" vertical="center"/>
    </xf>
    <xf numFmtId="45" fontId="14" fillId="0" borderId="23" xfId="0" applyNumberFormat="1" applyFont="1" applyBorder="1" applyAlignment="1">
      <alignment horizontal="center" vertical="center"/>
    </xf>
    <xf numFmtId="45" fontId="14" fillId="0" borderId="24" xfId="0" applyNumberFormat="1" applyFont="1" applyBorder="1" applyAlignment="1">
      <alignment horizontal="center" vertical="center"/>
    </xf>
    <xf numFmtId="45" fontId="16" fillId="0" borderId="24" xfId="0" applyNumberFormat="1" applyFont="1" applyBorder="1" applyAlignment="1">
      <alignment horizontal="center" vertical="center"/>
    </xf>
    <xf numFmtId="45" fontId="16" fillId="0" borderId="68" xfId="0" applyNumberFormat="1" applyFont="1" applyBorder="1" applyAlignment="1">
      <alignment horizontal="center" vertical="center"/>
    </xf>
    <xf numFmtId="45" fontId="14" fillId="33" borderId="69" xfId="0" applyNumberFormat="1" applyFont="1" applyFill="1" applyBorder="1" applyAlignment="1">
      <alignment horizontal="center" vertical="center"/>
    </xf>
    <xf numFmtId="45" fontId="16" fillId="33" borderId="84" xfId="0" applyNumberFormat="1" applyFont="1" applyFill="1" applyBorder="1" applyAlignment="1">
      <alignment horizontal="center" vertical="center"/>
    </xf>
    <xf numFmtId="45" fontId="14" fillId="33" borderId="84" xfId="0" applyNumberFormat="1" applyFont="1" applyFill="1" applyBorder="1" applyAlignment="1">
      <alignment horizontal="center" vertical="center"/>
    </xf>
    <xf numFmtId="45" fontId="16" fillId="33" borderId="87" xfId="0" applyNumberFormat="1" applyFont="1" applyFill="1" applyBorder="1" applyAlignment="1">
      <alignment horizontal="center" vertical="center"/>
    </xf>
    <xf numFmtId="45" fontId="16" fillId="0" borderId="97" xfId="0" applyNumberFormat="1" applyFont="1" applyBorder="1" applyAlignment="1">
      <alignment horizontal="center" vertical="center"/>
    </xf>
    <xf numFmtId="45" fontId="14" fillId="0" borderId="64" xfId="0" applyNumberFormat="1" applyFont="1" applyBorder="1" applyAlignment="1">
      <alignment horizontal="center" vertical="center"/>
    </xf>
    <xf numFmtId="45" fontId="16" fillId="0" borderId="23" xfId="0" applyNumberFormat="1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</xf>
    <xf numFmtId="0" fontId="35" fillId="0" borderId="0" xfId="62" applyFont="1" applyAlignment="1" applyProtection="1">
      <alignment/>
      <protection locked="0"/>
    </xf>
    <xf numFmtId="0" fontId="6" fillId="0" borderId="0" xfId="62" applyFont="1" applyAlignment="1">
      <alignment horizontal="center" vertical="center"/>
    </xf>
    <xf numFmtId="0" fontId="3" fillId="0" borderId="0" xfId="62" applyFont="1" applyAlignment="1">
      <alignment horizontal="left"/>
    </xf>
    <xf numFmtId="1" fontId="0" fillId="0" borderId="0" xfId="62" applyNumberFormat="1" applyFont="1" applyAlignment="1" applyProtection="1">
      <alignment horizontal="left"/>
      <protection locked="0"/>
    </xf>
    <xf numFmtId="1" fontId="9" fillId="0" borderId="0" xfId="62" applyNumberFormat="1" applyFont="1" applyAlignment="1" applyProtection="1">
      <alignment horizontal="left"/>
      <protection locked="0"/>
    </xf>
    <xf numFmtId="0" fontId="17" fillId="0" borderId="0" xfId="62" applyFont="1" applyAlignment="1">
      <alignment horizontal="left"/>
    </xf>
    <xf numFmtId="0" fontId="9" fillId="0" borderId="0" xfId="62" applyFont="1" applyAlignment="1">
      <alignment horizontal="center"/>
    </xf>
    <xf numFmtId="0" fontId="22" fillId="0" borderId="0" xfId="62" applyFont="1" applyAlignment="1" applyProtection="1">
      <alignment/>
      <protection locked="0"/>
    </xf>
    <xf numFmtId="0" fontId="22" fillId="0" borderId="0" xfId="62" applyFont="1" applyAlignment="1" applyProtection="1">
      <alignment/>
      <protection locked="0"/>
    </xf>
    <xf numFmtId="0" fontId="2" fillId="34" borderId="10" xfId="62" applyFont="1" applyFill="1" applyBorder="1" applyAlignment="1">
      <alignment horizontal="center" vertical="center" wrapText="1"/>
    </xf>
    <xf numFmtId="0" fontId="2" fillId="34" borderId="11" xfId="62" applyFont="1" applyFill="1" applyBorder="1" applyAlignment="1">
      <alignment horizontal="left" vertical="center" wrapText="1"/>
    </xf>
    <xf numFmtId="0" fontId="2" fillId="34" borderId="12" xfId="62" applyFont="1" applyFill="1" applyBorder="1" applyAlignment="1">
      <alignment horizontal="center" vertical="center" wrapText="1"/>
    </xf>
    <xf numFmtId="0" fontId="2" fillId="34" borderId="33" xfId="62" applyFont="1" applyFill="1" applyBorder="1" applyAlignment="1">
      <alignment horizontal="left" vertical="center" wrapText="1"/>
    </xf>
    <xf numFmtId="0" fontId="2" fillId="34" borderId="10" xfId="62" applyFont="1" applyFill="1" applyBorder="1" applyAlignment="1">
      <alignment horizontal="center" vertical="center"/>
    </xf>
    <xf numFmtId="0" fontId="34" fillId="0" borderId="0" xfId="62" applyFont="1" applyFill="1" applyBorder="1" applyAlignment="1">
      <alignment horizontal="center" vertical="center"/>
    </xf>
    <xf numFmtId="0" fontId="36" fillId="34" borderId="43" xfId="62" applyFont="1" applyFill="1" applyBorder="1" applyAlignment="1" applyProtection="1">
      <alignment horizontal="center" vertical="center"/>
      <protection locked="0"/>
    </xf>
    <xf numFmtId="0" fontId="36" fillId="34" borderId="12" xfId="62" applyNumberFormat="1" applyFont="1" applyFill="1" applyBorder="1" applyAlignment="1">
      <alignment horizontal="center" vertical="center"/>
    </xf>
    <xf numFmtId="0" fontId="36" fillId="34" borderId="13" xfId="62" applyNumberFormat="1" applyFont="1" applyFill="1" applyBorder="1" applyAlignment="1">
      <alignment horizontal="center" vertical="center"/>
    </xf>
    <xf numFmtId="0" fontId="36" fillId="0" borderId="79" xfId="62" applyFont="1" applyBorder="1" applyAlignment="1" applyProtection="1">
      <alignment horizontal="center"/>
      <protection locked="0"/>
    </xf>
    <xf numFmtId="0" fontId="37" fillId="0" borderId="98" xfId="62" applyNumberFormat="1" applyFont="1" applyFill="1" applyBorder="1" applyAlignment="1">
      <alignment horizontal="left"/>
    </xf>
    <xf numFmtId="0" fontId="37" fillId="0" borderId="84" xfId="62" applyNumberFormat="1" applyFont="1" applyFill="1" applyBorder="1" applyAlignment="1">
      <alignment horizontal="left"/>
    </xf>
    <xf numFmtId="0" fontId="37" fillId="0" borderId="84" xfId="62" applyNumberFormat="1" applyFont="1" applyFill="1" applyBorder="1" applyAlignment="1">
      <alignment horizontal="center"/>
    </xf>
    <xf numFmtId="0" fontId="37" fillId="0" borderId="85" xfId="62" applyNumberFormat="1" applyFont="1" applyFill="1" applyBorder="1" applyAlignment="1">
      <alignment horizontal="left"/>
    </xf>
    <xf numFmtId="0" fontId="37" fillId="0" borderId="0" xfId="62" applyNumberFormat="1" applyFont="1" applyFill="1" applyAlignment="1">
      <alignment horizontal="center"/>
    </xf>
    <xf numFmtId="0" fontId="22" fillId="0" borderId="75" xfId="62" applyFont="1" applyBorder="1" applyAlignment="1" applyProtection="1">
      <alignment/>
      <protection locked="0"/>
    </xf>
    <xf numFmtId="0" fontId="22" fillId="0" borderId="16" xfId="62" applyFont="1" applyBorder="1" applyAlignment="1" applyProtection="1">
      <alignment/>
      <protection locked="0"/>
    </xf>
    <xf numFmtId="0" fontId="22" fillId="0" borderId="16" xfId="62" applyFont="1" applyBorder="1" applyAlignment="1" applyProtection="1">
      <alignment/>
      <protection locked="0"/>
    </xf>
    <xf numFmtId="0" fontId="22" fillId="0" borderId="55" xfId="62" applyFont="1" applyBorder="1" applyAlignment="1" applyProtection="1">
      <alignment/>
      <protection locked="0"/>
    </xf>
    <xf numFmtId="0" fontId="36" fillId="0" borderId="20" xfId="62" applyFont="1" applyBorder="1" applyAlignment="1" applyProtection="1">
      <alignment horizontal="center"/>
      <protection locked="0"/>
    </xf>
    <xf numFmtId="0" fontId="37" fillId="0" borderId="15" xfId="62" applyNumberFormat="1" applyFont="1" applyFill="1" applyBorder="1" applyAlignment="1">
      <alignment horizontal="left"/>
    </xf>
    <xf numFmtId="0" fontId="37" fillId="0" borderId="17" xfId="62" applyNumberFormat="1" applyFont="1" applyFill="1" applyBorder="1" applyAlignment="1">
      <alignment horizontal="left"/>
    </xf>
    <xf numFmtId="0" fontId="37" fillId="0" borderId="17" xfId="62" applyNumberFormat="1" applyFont="1" applyFill="1" applyBorder="1" applyAlignment="1">
      <alignment horizontal="center"/>
    </xf>
    <xf numFmtId="0" fontId="37" fillId="0" borderId="18" xfId="62" applyNumberFormat="1" applyFont="1" applyFill="1" applyBorder="1" applyAlignment="1">
      <alignment horizontal="left"/>
    </xf>
    <xf numFmtId="0" fontId="22" fillId="0" borderId="32" xfId="62" applyFont="1" applyBorder="1" applyAlignment="1" applyProtection="1">
      <alignment/>
      <protection locked="0"/>
    </xf>
    <xf numFmtId="0" fontId="22" fillId="0" borderId="17" xfId="62" applyFont="1" applyBorder="1" applyAlignment="1" applyProtection="1">
      <alignment/>
      <protection locked="0"/>
    </xf>
    <xf numFmtId="0" fontId="22" fillId="0" borderId="17" xfId="62" applyFont="1" applyBorder="1" applyAlignment="1" applyProtection="1">
      <alignment/>
      <protection locked="0"/>
    </xf>
    <xf numFmtId="0" fontId="22" fillId="0" borderId="39" xfId="62" applyFont="1" applyBorder="1" applyAlignment="1" applyProtection="1">
      <alignment/>
      <protection locked="0"/>
    </xf>
    <xf numFmtId="0" fontId="22" fillId="0" borderId="20" xfId="62" applyFont="1" applyBorder="1" applyAlignment="1" applyProtection="1">
      <alignment horizontal="center"/>
      <protection locked="0"/>
    </xf>
    <xf numFmtId="0" fontId="22" fillId="0" borderId="15" xfId="62" applyFont="1" applyFill="1" applyBorder="1" applyAlignment="1">
      <alignment horizontal="left"/>
    </xf>
    <xf numFmtId="0" fontId="22" fillId="0" borderId="17" xfId="62" applyFont="1" applyFill="1" applyBorder="1" applyAlignment="1">
      <alignment horizontal="left"/>
    </xf>
    <xf numFmtId="0" fontId="22" fillId="0" borderId="17" xfId="62" applyFont="1" applyFill="1" applyBorder="1" applyAlignment="1">
      <alignment horizontal="center"/>
    </xf>
    <xf numFmtId="0" fontId="37" fillId="0" borderId="15" xfId="62" applyNumberFormat="1" applyFont="1" applyFill="1" applyBorder="1" applyAlignment="1">
      <alignment/>
    </xf>
    <xf numFmtId="0" fontId="37" fillId="0" borderId="17" xfId="62" applyNumberFormat="1" applyFont="1" applyFill="1" applyBorder="1" applyAlignment="1">
      <alignment/>
    </xf>
    <xf numFmtId="0" fontId="22" fillId="0" borderId="15" xfId="62" applyFont="1" applyFill="1" applyBorder="1" applyAlignment="1">
      <alignment/>
    </xf>
    <xf numFmtId="0" fontId="22" fillId="0" borderId="17" xfId="62" applyFont="1" applyFill="1" applyBorder="1" applyAlignment="1">
      <alignment/>
    </xf>
    <xf numFmtId="0" fontId="22" fillId="0" borderId="18" xfId="62" applyFont="1" applyFill="1" applyBorder="1" applyAlignment="1">
      <alignment horizontal="left"/>
    </xf>
    <xf numFmtId="0" fontId="22" fillId="0" borderId="0" xfId="62" applyFont="1" applyFill="1" applyAlignment="1">
      <alignment horizontal="center"/>
    </xf>
    <xf numFmtId="0" fontId="22" fillId="0" borderId="22" xfId="62" applyFont="1" applyBorder="1" applyAlignment="1" applyProtection="1">
      <alignment horizontal="center"/>
      <protection locked="0"/>
    </xf>
    <xf numFmtId="0" fontId="37" fillId="0" borderId="29" xfId="62" applyNumberFormat="1" applyFont="1" applyFill="1" applyBorder="1" applyAlignment="1">
      <alignment horizontal="left"/>
    </xf>
    <xf numFmtId="0" fontId="37" fillId="0" borderId="24" xfId="62" applyNumberFormat="1" applyFont="1" applyFill="1" applyBorder="1" applyAlignment="1">
      <alignment horizontal="left"/>
    </xf>
    <xf numFmtId="0" fontId="37" fillId="0" borderId="24" xfId="62" applyNumberFormat="1" applyFont="1" applyFill="1" applyBorder="1" applyAlignment="1">
      <alignment horizontal="center"/>
    </xf>
    <xf numFmtId="0" fontId="37" fillId="0" borderId="35" xfId="62" applyNumberFormat="1" applyFont="1" applyFill="1" applyBorder="1" applyAlignment="1">
      <alignment horizontal="left"/>
    </xf>
    <xf numFmtId="0" fontId="36" fillId="0" borderId="22" xfId="62" applyFont="1" applyBorder="1" applyAlignment="1" applyProtection="1">
      <alignment horizontal="center"/>
      <protection locked="0"/>
    </xf>
    <xf numFmtId="0" fontId="22" fillId="0" borderId="23" xfId="62" applyFont="1" applyBorder="1" applyAlignment="1" applyProtection="1">
      <alignment/>
      <protection locked="0"/>
    </xf>
    <xf numFmtId="0" fontId="22" fillId="0" borderId="24" xfId="62" applyFont="1" applyBorder="1" applyAlignment="1" applyProtection="1">
      <alignment/>
      <protection locked="0"/>
    </xf>
    <xf numFmtId="0" fontId="22" fillId="0" borderId="24" xfId="62" applyFont="1" applyBorder="1" applyAlignment="1" applyProtection="1">
      <alignment/>
      <protection locked="0"/>
    </xf>
    <xf numFmtId="0" fontId="22" fillId="0" borderId="68" xfId="62" applyFont="1" applyBorder="1" applyAlignment="1" applyProtection="1">
      <alignment/>
      <protection locked="0"/>
    </xf>
    <xf numFmtId="0" fontId="38" fillId="0" borderId="0" xfId="62" applyFont="1" applyAlignment="1" applyProtection="1">
      <alignment horizontal="right"/>
      <protection locked="0"/>
    </xf>
    <xf numFmtId="0" fontId="39" fillId="0" borderId="0" xfId="62" applyNumberFormat="1" applyFont="1" applyFill="1" applyAlignment="1">
      <alignment horizontal="left"/>
    </xf>
    <xf numFmtId="0" fontId="39" fillId="0" borderId="0" xfId="62" applyNumberFormat="1" applyFont="1" applyFill="1" applyAlignment="1">
      <alignment horizontal="center"/>
    </xf>
    <xf numFmtId="0" fontId="40" fillId="0" borderId="0" xfId="62" applyFont="1" applyAlignment="1" applyProtection="1">
      <alignment/>
      <protection locked="0"/>
    </xf>
    <xf numFmtId="0" fontId="40" fillId="0" borderId="0" xfId="62" applyFont="1" applyAlignment="1" applyProtection="1">
      <alignment/>
      <protection locked="0"/>
    </xf>
    <xf numFmtId="0" fontId="0" fillId="0" borderId="0" xfId="62" applyFont="1" applyAlignment="1" applyProtection="1">
      <alignment/>
      <protection locked="0"/>
    </xf>
    <xf numFmtId="0" fontId="0" fillId="0" borderId="0" xfId="62" applyNumberFormat="1" applyFont="1" applyAlignment="1" applyProtection="1">
      <alignment horizontal="left"/>
      <protection locked="0"/>
    </xf>
    <xf numFmtId="0" fontId="9" fillId="0" borderId="0" xfId="62" applyNumberFormat="1" applyFont="1" applyAlignment="1">
      <alignment horizontal="center"/>
    </xf>
    <xf numFmtId="0" fontId="22" fillId="0" borderId="0" xfId="62" applyNumberFormat="1" applyFont="1" applyAlignment="1" applyProtection="1">
      <alignment/>
      <protection locked="0"/>
    </xf>
    <xf numFmtId="0" fontId="22" fillId="0" borderId="0" xfId="62" applyNumberFormat="1" applyFont="1" applyAlignment="1" applyProtection="1">
      <alignment/>
      <protection locked="0"/>
    </xf>
    <xf numFmtId="0" fontId="22" fillId="0" borderId="69" xfId="62" applyFont="1" applyBorder="1" applyAlignment="1" applyProtection="1">
      <alignment/>
      <protection locked="0"/>
    </xf>
    <xf numFmtId="0" fontId="22" fillId="0" borderId="84" xfId="62" applyFont="1" applyBorder="1" applyAlignment="1" applyProtection="1">
      <alignment/>
      <protection locked="0"/>
    </xf>
    <xf numFmtId="0" fontId="22" fillId="0" borderId="84" xfId="62" applyFont="1" applyBorder="1" applyAlignment="1" applyProtection="1">
      <alignment/>
      <protection locked="0"/>
    </xf>
    <xf numFmtId="0" fontId="22" fillId="0" borderId="87" xfId="62" applyFont="1" applyBorder="1" applyAlignment="1" applyProtection="1">
      <alignment horizontal="right"/>
      <protection locked="0"/>
    </xf>
    <xf numFmtId="0" fontId="22" fillId="0" borderId="39" xfId="62" applyFont="1" applyBorder="1" applyAlignment="1" applyProtection="1">
      <alignment horizontal="right"/>
      <protection locked="0"/>
    </xf>
    <xf numFmtId="0" fontId="22" fillId="0" borderId="32" xfId="62" applyFont="1" applyBorder="1" applyAlignment="1">
      <alignment/>
    </xf>
    <xf numFmtId="0" fontId="22" fillId="0" borderId="17" xfId="62" applyFont="1" applyBorder="1" applyAlignment="1">
      <alignment/>
    </xf>
    <xf numFmtId="0" fontId="22" fillId="0" borderId="17" xfId="62" applyFont="1" applyBorder="1" applyAlignment="1">
      <alignment/>
    </xf>
    <xf numFmtId="0" fontId="22" fillId="0" borderId="39" xfId="62" applyFont="1" applyBorder="1" applyAlignment="1">
      <alignment/>
    </xf>
    <xf numFmtId="0" fontId="22" fillId="0" borderId="32" xfId="62" applyNumberFormat="1" applyFont="1" applyBorder="1" applyAlignment="1" applyProtection="1">
      <alignment/>
      <protection locked="0"/>
    </xf>
    <xf numFmtId="0" fontId="22" fillId="0" borderId="17" xfId="62" applyNumberFormat="1" applyFont="1" applyBorder="1" applyAlignment="1" applyProtection="1">
      <alignment/>
      <protection locked="0"/>
    </xf>
    <xf numFmtId="0" fontId="22" fillId="0" borderId="17" xfId="62" applyNumberFormat="1" applyFont="1" applyBorder="1" applyAlignment="1" applyProtection="1">
      <alignment/>
      <protection locked="0"/>
    </xf>
    <xf numFmtId="0" fontId="22" fillId="0" borderId="39" xfId="62" applyNumberFormat="1" applyFont="1" applyBorder="1" applyAlignment="1" applyProtection="1">
      <alignment horizontal="right"/>
      <protection locked="0"/>
    </xf>
    <xf numFmtId="0" fontId="38" fillId="0" borderId="0" xfId="62" applyFont="1" applyAlignment="1" applyProtection="1">
      <alignment/>
      <protection locked="0"/>
    </xf>
    <xf numFmtId="0" fontId="35" fillId="0" borderId="0" xfId="62" applyFont="1" applyAlignment="1" applyProtection="1">
      <alignment horizontal="right"/>
      <protection locked="0"/>
    </xf>
    <xf numFmtId="1" fontId="36" fillId="0" borderId="79" xfId="62" applyNumberFormat="1" applyFont="1" applyBorder="1" applyAlignment="1" applyProtection="1">
      <alignment horizontal="center"/>
      <protection locked="0"/>
    </xf>
    <xf numFmtId="0" fontId="22" fillId="0" borderId="87" xfId="62" applyFont="1" applyBorder="1" applyAlignment="1" applyProtection="1">
      <alignment/>
      <protection locked="0"/>
    </xf>
    <xf numFmtId="1" fontId="36" fillId="0" borderId="20" xfId="62" applyNumberFormat="1" applyFont="1" applyBorder="1" applyAlignment="1" applyProtection="1">
      <alignment horizontal="center"/>
      <protection locked="0"/>
    </xf>
    <xf numFmtId="1" fontId="36" fillId="0" borderId="22" xfId="62" applyNumberFormat="1" applyFont="1" applyBorder="1" applyAlignment="1" applyProtection="1">
      <alignment horizontal="center"/>
      <protection locked="0"/>
    </xf>
    <xf numFmtId="0" fontId="36" fillId="0" borderId="79" xfId="62" applyFont="1" applyBorder="1" applyAlignment="1">
      <alignment horizontal="center"/>
    </xf>
    <xf numFmtId="0" fontId="22" fillId="0" borderId="87" xfId="62" applyFont="1" applyBorder="1" applyAlignment="1" applyProtection="1">
      <alignment/>
      <protection locked="0"/>
    </xf>
    <xf numFmtId="0" fontId="36" fillId="0" borderId="20" xfId="62" applyFont="1" applyBorder="1" applyAlignment="1">
      <alignment horizontal="center"/>
    </xf>
    <xf numFmtId="0" fontId="22" fillId="0" borderId="39" xfId="62" applyFont="1" applyBorder="1" applyAlignment="1">
      <alignment/>
    </xf>
    <xf numFmtId="0" fontId="22" fillId="0" borderId="39" xfId="62" applyFont="1" applyBorder="1" applyAlignment="1" applyProtection="1">
      <alignment/>
      <protection locked="0"/>
    </xf>
    <xf numFmtId="0" fontId="36" fillId="0" borderId="22" xfId="62" applyFont="1" applyBorder="1" applyAlignment="1">
      <alignment horizontal="center"/>
    </xf>
    <xf numFmtId="0" fontId="22" fillId="0" borderId="23" xfId="62" applyFont="1" applyBorder="1" applyAlignment="1">
      <alignment/>
    </xf>
    <xf numFmtId="0" fontId="22" fillId="0" borderId="68" xfId="62" applyFont="1" applyBorder="1" applyAlignment="1">
      <alignment/>
    </xf>
    <xf numFmtId="0" fontId="3" fillId="0" borderId="0" xfId="62" applyFont="1" applyAlignment="1" applyProtection="1">
      <alignment/>
      <protection locked="0"/>
    </xf>
    <xf numFmtId="0" fontId="2" fillId="0" borderId="0" xfId="62" applyFont="1" applyAlignment="1" applyProtection="1">
      <alignment/>
      <protection locked="0"/>
    </xf>
    <xf numFmtId="0" fontId="17" fillId="0" borderId="0" xfId="62" applyFont="1" applyAlignment="1" applyProtection="1">
      <alignment/>
      <protection locked="0"/>
    </xf>
    <xf numFmtId="0" fontId="17" fillId="0" borderId="0" xfId="62" applyFont="1" applyAlignment="1" applyProtection="1">
      <alignment horizontal="center"/>
      <protection locked="0"/>
    </xf>
    <xf numFmtId="0" fontId="36" fillId="0" borderId="0" xfId="62" applyFont="1" applyAlignment="1" applyProtection="1">
      <alignment/>
      <protection locked="0"/>
    </xf>
    <xf numFmtId="0" fontId="37" fillId="0" borderId="0" xfId="62" applyNumberFormat="1" applyFont="1" applyFill="1" applyBorder="1" applyAlignment="1">
      <alignment horizontal="center"/>
    </xf>
    <xf numFmtId="0" fontId="22" fillId="0" borderId="68" xfId="62" applyFont="1" applyBorder="1" applyAlignment="1" applyProtection="1">
      <alignment/>
      <protection locked="0"/>
    </xf>
    <xf numFmtId="0" fontId="0" fillId="0" borderId="0" xfId="62" applyFont="1" applyAlignment="1">
      <alignment horizontal="center"/>
    </xf>
    <xf numFmtId="0" fontId="0" fillId="0" borderId="0" xfId="62" applyFont="1" applyAlignment="1" applyProtection="1">
      <alignment/>
      <protection locked="0"/>
    </xf>
    <xf numFmtId="0" fontId="22" fillId="0" borderId="98" xfId="62" applyFont="1" applyFill="1" applyBorder="1" applyAlignment="1">
      <alignment horizontal="left"/>
    </xf>
    <xf numFmtId="0" fontId="22" fillId="0" borderId="84" xfId="62" applyFont="1" applyFill="1" applyBorder="1" applyAlignment="1">
      <alignment horizontal="left"/>
    </xf>
    <xf numFmtId="0" fontId="22" fillId="0" borderId="84" xfId="62" applyFont="1" applyFill="1" applyBorder="1" applyAlignment="1">
      <alignment horizontal="center"/>
    </xf>
    <xf numFmtId="0" fontId="43" fillId="0" borderId="0" xfId="62" applyNumberFormat="1" applyFont="1" applyFill="1" applyAlignment="1">
      <alignment horizontal="center"/>
    </xf>
    <xf numFmtId="1" fontId="2" fillId="0" borderId="0" xfId="62" applyNumberFormat="1" applyFont="1" applyAlignment="1" applyProtection="1">
      <alignment horizontal="left"/>
      <protection locked="0"/>
    </xf>
    <xf numFmtId="0" fontId="32" fillId="0" borderId="0" xfId="62" applyFont="1" applyAlignment="1">
      <alignment horizontal="center"/>
    </xf>
    <xf numFmtId="0" fontId="22" fillId="0" borderId="79" xfId="62" applyFont="1" applyBorder="1" applyAlignment="1" applyProtection="1">
      <alignment horizontal="center"/>
      <protection locked="0"/>
    </xf>
    <xf numFmtId="0" fontId="36" fillId="0" borderId="0" xfId="62" applyFont="1" applyBorder="1" applyAlignment="1" applyProtection="1">
      <alignment/>
      <protection locked="0"/>
    </xf>
    <xf numFmtId="0" fontId="22" fillId="0" borderId="69" xfId="62" applyFont="1" applyFill="1" applyBorder="1" applyAlignment="1" applyProtection="1">
      <alignment/>
      <protection locked="0"/>
    </xf>
    <xf numFmtId="0" fontId="22" fillId="0" borderId="84" xfId="62" applyFont="1" applyFill="1" applyBorder="1" applyAlignment="1" applyProtection="1">
      <alignment/>
      <protection locked="0"/>
    </xf>
    <xf numFmtId="0" fontId="22" fillId="0" borderId="87" xfId="62" applyFont="1" applyFill="1" applyBorder="1" applyAlignment="1" applyProtection="1">
      <alignment/>
      <protection locked="0"/>
    </xf>
    <xf numFmtId="0" fontId="22" fillId="0" borderId="32" xfId="62" applyFont="1" applyFill="1" applyBorder="1" applyAlignment="1" applyProtection="1">
      <alignment/>
      <protection locked="0"/>
    </xf>
    <xf numFmtId="0" fontId="22" fillId="0" borderId="17" xfId="62" applyFont="1" applyFill="1" applyBorder="1" applyAlignment="1" applyProtection="1">
      <alignment/>
      <protection locked="0"/>
    </xf>
    <xf numFmtId="0" fontId="22" fillId="0" borderId="39" xfId="62" applyFont="1" applyFill="1" applyBorder="1" applyAlignment="1" applyProtection="1">
      <alignment/>
      <protection locked="0"/>
    </xf>
    <xf numFmtId="0" fontId="36" fillId="0" borderId="0" xfId="62" applyFont="1" applyBorder="1" applyAlignment="1" applyProtection="1">
      <alignment/>
      <protection locked="0"/>
    </xf>
    <xf numFmtId="0" fontId="22" fillId="0" borderId="0" xfId="62" applyFont="1" applyBorder="1" applyAlignment="1" applyProtection="1">
      <alignment/>
      <protection locked="0"/>
    </xf>
    <xf numFmtId="1" fontId="38" fillId="0" borderId="0" xfId="62" applyNumberFormat="1" applyFont="1" applyAlignment="1" applyProtection="1">
      <alignment horizontal="left"/>
      <protection locked="0"/>
    </xf>
    <xf numFmtId="1" fontId="35" fillId="0" borderId="0" xfId="62" applyNumberFormat="1" applyFont="1" applyAlignment="1" applyProtection="1">
      <alignment horizontal="left"/>
      <protection locked="0"/>
    </xf>
    <xf numFmtId="0" fontId="44" fillId="0" borderId="0" xfId="62" applyFont="1" applyAlignment="1">
      <alignment horizontal="left"/>
    </xf>
    <xf numFmtId="0" fontId="44" fillId="0" borderId="0" xfId="62" applyFont="1" applyAlignment="1">
      <alignment horizontal="center"/>
    </xf>
    <xf numFmtId="0" fontId="17" fillId="0" borderId="0" xfId="62" applyFont="1" applyAlignment="1">
      <alignment horizontal="center"/>
    </xf>
    <xf numFmtId="0" fontId="37" fillId="0" borderId="98" xfId="62" applyNumberFormat="1" applyFont="1" applyFill="1" applyBorder="1" applyAlignment="1">
      <alignment/>
    </xf>
    <xf numFmtId="0" fontId="22" fillId="0" borderId="0" xfId="62" applyFont="1" applyBorder="1" applyAlignment="1" applyProtection="1">
      <alignment horizontal="center"/>
      <protection locked="0"/>
    </xf>
    <xf numFmtId="0" fontId="37" fillId="0" borderId="0" xfId="62" applyNumberFormat="1" applyFont="1" applyFill="1" applyBorder="1" applyAlignment="1">
      <alignment horizontal="left"/>
    </xf>
    <xf numFmtId="0" fontId="2" fillId="0" borderId="0" xfId="62" applyFont="1" applyAlignment="1" applyProtection="1">
      <alignment horizontal="left"/>
      <protection locked="0"/>
    </xf>
    <xf numFmtId="0" fontId="43" fillId="0" borderId="84" xfId="62" applyNumberFormat="1" applyFont="1" applyFill="1" applyBorder="1" applyAlignment="1">
      <alignment horizontal="left"/>
    </xf>
    <xf numFmtId="0" fontId="37" fillId="0" borderId="29" xfId="62" applyNumberFormat="1" applyFont="1" applyFill="1" applyBorder="1" applyAlignment="1">
      <alignment/>
    </xf>
    <xf numFmtId="0" fontId="26" fillId="0" borderId="0" xfId="62" applyFont="1" applyAlignment="1">
      <alignment horizontal="left"/>
    </xf>
    <xf numFmtId="0" fontId="2" fillId="0" borderId="0" xfId="62" applyFont="1" applyAlignment="1">
      <alignment/>
    </xf>
    <xf numFmtId="0" fontId="2" fillId="0" borderId="0" xfId="62" applyFont="1" applyAlignment="1">
      <alignment horizontal="left"/>
    </xf>
    <xf numFmtId="0" fontId="40" fillId="0" borderId="0" xfId="62" applyFont="1" applyAlignment="1" applyProtection="1">
      <alignment horizontal="right"/>
      <protection locked="0"/>
    </xf>
    <xf numFmtId="0" fontId="40" fillId="0" borderId="0" xfId="62" applyFont="1" applyAlignment="1">
      <alignment/>
    </xf>
    <xf numFmtId="0" fontId="40" fillId="0" borderId="0" xfId="62" applyFont="1" applyAlignment="1">
      <alignment/>
    </xf>
    <xf numFmtId="1" fontId="40" fillId="0" borderId="0" xfId="62" applyNumberFormat="1" applyFont="1" applyAlignment="1" applyProtection="1">
      <alignment horizontal="left"/>
      <protection locked="0"/>
    </xf>
    <xf numFmtId="0" fontId="40" fillId="0" borderId="0" xfId="62" applyFont="1" applyAlignment="1">
      <alignment horizontal="center"/>
    </xf>
    <xf numFmtId="1" fontId="40" fillId="0" borderId="0" xfId="62" applyNumberFormat="1" applyFont="1" applyAlignment="1" applyProtection="1">
      <alignment horizontal="right"/>
      <protection locked="0"/>
    </xf>
    <xf numFmtId="0" fontId="40" fillId="0" borderId="0" xfId="62" applyFont="1" applyAlignment="1">
      <alignment horizontal="left"/>
    </xf>
    <xf numFmtId="1" fontId="40" fillId="0" borderId="0" xfId="62" applyNumberFormat="1" applyFont="1" applyBorder="1" applyAlignment="1" applyProtection="1">
      <alignment horizontal="right"/>
      <protection locked="0"/>
    </xf>
    <xf numFmtId="0" fontId="40" fillId="0" borderId="0" xfId="62" applyFont="1" applyBorder="1" applyAlignment="1">
      <alignment horizontal="left"/>
    </xf>
    <xf numFmtId="0" fontId="40" fillId="0" borderId="0" xfId="62" applyFont="1" applyBorder="1" applyAlignment="1">
      <alignment horizontal="center"/>
    </xf>
    <xf numFmtId="0" fontId="39" fillId="0" borderId="0" xfId="62" applyNumberFormat="1" applyFont="1" applyFill="1" applyAlignment="1">
      <alignment/>
    </xf>
    <xf numFmtId="0" fontId="35" fillId="0" borderId="0" xfId="62" applyFont="1" applyBorder="1" applyAlignment="1" applyProtection="1">
      <alignment/>
      <protection locked="0"/>
    </xf>
    <xf numFmtId="1" fontId="35" fillId="0" borderId="0" xfId="62" applyNumberFormat="1" applyFont="1" applyAlignment="1" applyProtection="1">
      <alignment/>
      <protection locked="0"/>
    </xf>
    <xf numFmtId="0" fontId="40" fillId="0" borderId="0" xfId="62" applyFont="1" applyFill="1" applyAlignment="1">
      <alignment horizontal="left"/>
    </xf>
    <xf numFmtId="0" fontId="45" fillId="0" borderId="0" xfId="62" applyFont="1" applyAlignment="1" applyProtection="1">
      <alignment/>
      <protection locked="0"/>
    </xf>
    <xf numFmtId="0" fontId="45" fillId="0" borderId="0" xfId="62" applyFont="1" applyBorder="1" applyAlignment="1" applyProtection="1">
      <alignment/>
      <protection locked="0"/>
    </xf>
    <xf numFmtId="0" fontId="36" fillId="0" borderId="0" xfId="62" applyNumberFormat="1" applyFont="1" applyFill="1" applyBorder="1" applyAlignment="1">
      <alignment horizontal="center" vertical="center"/>
    </xf>
    <xf numFmtId="0" fontId="40" fillId="0" borderId="0" xfId="62" applyNumberFormat="1" applyFont="1" applyAlignment="1" applyProtection="1">
      <alignment/>
      <protection locked="0"/>
    </xf>
    <xf numFmtId="0" fontId="0" fillId="0" borderId="0" xfId="62" applyAlignment="1">
      <alignment horizontal="right"/>
    </xf>
    <xf numFmtId="1" fontId="40" fillId="0" borderId="0" xfId="62" applyNumberFormat="1" applyFont="1" applyAlignment="1" applyProtection="1">
      <alignment/>
      <protection locked="0"/>
    </xf>
    <xf numFmtId="0" fontId="35" fillId="0" borderId="0" xfId="62" applyFont="1" applyAlignment="1" applyProtection="1">
      <alignment/>
      <protection locked="0"/>
    </xf>
    <xf numFmtId="0" fontId="38" fillId="0" borderId="0" xfId="62" applyFont="1" applyAlignment="1" applyProtection="1">
      <alignment horizontal="left"/>
      <protection locked="0"/>
    </xf>
    <xf numFmtId="0" fontId="35" fillId="0" borderId="0" xfId="62" applyFont="1" applyAlignment="1" applyProtection="1">
      <alignment horizontal="left"/>
      <protection locked="0"/>
    </xf>
    <xf numFmtId="0" fontId="44" fillId="0" borderId="0" xfId="62" applyFont="1" applyAlignment="1" applyProtection="1">
      <alignment/>
      <protection locked="0"/>
    </xf>
    <xf numFmtId="0" fontId="44" fillId="0" borderId="0" xfId="62" applyFont="1" applyAlignment="1" applyProtection="1">
      <alignment horizontal="center"/>
      <protection locked="0"/>
    </xf>
    <xf numFmtId="0" fontId="46" fillId="0" borderId="0" xfId="62" applyFont="1" applyAlignment="1" applyProtection="1">
      <alignment horizontal="left"/>
      <protection locked="0"/>
    </xf>
    <xf numFmtId="0" fontId="47" fillId="0" borderId="0" xfId="62" applyFont="1" applyAlignment="1" applyProtection="1">
      <alignment horizontal="left"/>
      <protection locked="0"/>
    </xf>
    <xf numFmtId="0" fontId="48" fillId="0" borderId="0" xfId="62" applyFont="1" applyAlignment="1" applyProtection="1">
      <alignment/>
      <protection locked="0"/>
    </xf>
    <xf numFmtId="0" fontId="48" fillId="0" borderId="0" xfId="62" applyFont="1" applyAlignment="1" applyProtection="1">
      <alignment horizontal="center"/>
      <protection locked="0"/>
    </xf>
    <xf numFmtId="0" fontId="47" fillId="0" borderId="0" xfId="62" applyFont="1" applyAlignment="1" applyProtection="1">
      <alignment/>
      <protection locked="0"/>
    </xf>
    <xf numFmtId="0" fontId="47" fillId="0" borderId="0" xfId="62" applyFont="1" applyAlignment="1" applyProtection="1">
      <alignment/>
      <protection locked="0"/>
    </xf>
    <xf numFmtId="0" fontId="49" fillId="0" borderId="0" xfId="62" applyFont="1" applyAlignment="1" applyProtection="1">
      <alignment/>
      <protection locked="0"/>
    </xf>
    <xf numFmtId="0" fontId="47" fillId="0" borderId="0" xfId="62" applyFont="1" applyAlignment="1" applyProtection="1">
      <alignment horizontal="right"/>
      <protection locked="0"/>
    </xf>
    <xf numFmtId="0" fontId="38" fillId="0" borderId="0" xfId="62" applyFont="1" applyBorder="1" applyAlignment="1" applyProtection="1">
      <alignment horizontal="left"/>
      <protection locked="0"/>
    </xf>
    <xf numFmtId="0" fontId="35" fillId="0" borderId="0" xfId="62" applyFont="1" applyBorder="1" applyAlignment="1" applyProtection="1">
      <alignment horizontal="left"/>
      <protection locked="0"/>
    </xf>
    <xf numFmtId="0" fontId="44" fillId="0" borderId="0" xfId="62" applyFont="1" applyBorder="1" applyAlignment="1" applyProtection="1">
      <alignment/>
      <protection locked="0"/>
    </xf>
    <xf numFmtId="0" fontId="44" fillId="0" borderId="0" xfId="62" applyFont="1" applyBorder="1" applyAlignment="1" applyProtection="1">
      <alignment horizontal="center"/>
      <protection locked="0"/>
    </xf>
    <xf numFmtId="0" fontId="35" fillId="0" borderId="0" xfId="62" applyFont="1" applyBorder="1" applyAlignment="1" applyProtection="1">
      <alignment/>
      <protection locked="0"/>
    </xf>
    <xf numFmtId="0" fontId="40" fillId="0" borderId="0" xfId="62" applyFont="1" applyBorder="1" applyAlignment="1" applyProtection="1">
      <alignment/>
      <protection locked="0"/>
    </xf>
    <xf numFmtId="0" fontId="35" fillId="0" borderId="0" xfId="62" applyFont="1" applyBorder="1" applyAlignment="1" applyProtection="1">
      <alignment horizontal="right"/>
      <protection locked="0"/>
    </xf>
    <xf numFmtId="0" fontId="35" fillId="0" borderId="0" xfId="62" applyFont="1" applyAlignment="1">
      <alignment/>
    </xf>
    <xf numFmtId="1" fontId="38" fillId="0" borderId="0" xfId="62" applyNumberFormat="1" applyFont="1" applyBorder="1" applyAlignment="1" applyProtection="1">
      <alignment horizontal="left"/>
      <protection locked="0"/>
    </xf>
    <xf numFmtId="0" fontId="44" fillId="0" borderId="0" xfId="62" applyFont="1" applyBorder="1" applyAlignment="1">
      <alignment horizontal="left"/>
    </xf>
    <xf numFmtId="0" fontId="44" fillId="0" borderId="0" xfId="62" applyFont="1" applyBorder="1" applyAlignment="1">
      <alignment horizontal="center"/>
    </xf>
    <xf numFmtId="1" fontId="44" fillId="0" borderId="0" xfId="62" applyNumberFormat="1" applyFont="1" applyAlignment="1" applyProtection="1">
      <alignment horizontal="left"/>
      <protection locked="0"/>
    </xf>
    <xf numFmtId="0" fontId="38" fillId="0" borderId="0" xfId="62" applyFont="1" applyAlignment="1">
      <alignment horizontal="left"/>
    </xf>
    <xf numFmtId="0" fontId="35" fillId="0" borderId="0" xfId="62" applyFont="1" applyAlignment="1">
      <alignment horizontal="left"/>
    </xf>
    <xf numFmtId="0" fontId="44" fillId="0" borderId="0" xfId="62" applyFont="1" applyAlignment="1">
      <alignment/>
    </xf>
    <xf numFmtId="0" fontId="35" fillId="0" borderId="0" xfId="62" applyFont="1" applyAlignment="1">
      <alignment/>
    </xf>
    <xf numFmtId="1" fontId="38" fillId="33" borderId="0" xfId="62" applyNumberFormat="1" applyFont="1" applyFill="1" applyAlignment="1" applyProtection="1">
      <alignment horizontal="left"/>
      <protection locked="0"/>
    </xf>
    <xf numFmtId="0" fontId="44" fillId="33" borderId="0" xfId="62" applyFont="1" applyFill="1" applyAlignment="1">
      <alignment horizontal="left"/>
    </xf>
    <xf numFmtId="0" fontId="44" fillId="33" borderId="0" xfId="62" applyFont="1" applyFill="1" applyAlignment="1">
      <alignment horizontal="center"/>
    </xf>
    <xf numFmtId="0" fontId="35" fillId="33" borderId="0" xfId="62" applyFont="1" applyFill="1" applyAlignment="1" applyProtection="1">
      <alignment/>
      <protection locked="0"/>
    </xf>
    <xf numFmtId="0" fontId="35" fillId="33" borderId="0" xfId="62" applyFont="1" applyFill="1" applyAlignment="1" applyProtection="1">
      <alignment/>
      <protection locked="0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/>
    </xf>
    <xf numFmtId="0" fontId="2" fillId="34" borderId="47" xfId="0" applyFont="1" applyFill="1" applyBorder="1" applyAlignment="1">
      <alignment horizontal="left" vertical="center"/>
    </xf>
    <xf numFmtId="0" fontId="2" fillId="34" borderId="47" xfId="0" applyFont="1" applyFill="1" applyBorder="1" applyAlignment="1">
      <alignment horizontal="center" vertical="center"/>
    </xf>
    <xf numFmtId="0" fontId="8" fillId="0" borderId="99" xfId="0" applyFont="1" applyBorder="1" applyAlignment="1" applyProtection="1">
      <alignment/>
      <protection locked="0"/>
    </xf>
    <xf numFmtId="0" fontId="0" fillId="0" borderId="85" xfId="0" applyFont="1" applyBorder="1" applyAlignment="1">
      <alignment horizontal="left"/>
    </xf>
    <xf numFmtId="0" fontId="0" fillId="0" borderId="100" xfId="0" applyFont="1" applyBorder="1" applyAlignment="1">
      <alignment horizontal="left"/>
    </xf>
    <xf numFmtId="205" fontId="8" fillId="0" borderId="69" xfId="0" applyNumberFormat="1" applyFont="1" applyBorder="1" applyAlignment="1" applyProtection="1">
      <alignment/>
      <protection/>
    </xf>
    <xf numFmtId="205" fontId="8" fillId="0" borderId="84" xfId="0" applyNumberFormat="1" applyFont="1" applyBorder="1" applyAlignment="1" applyProtection="1">
      <alignment/>
      <protection/>
    </xf>
    <xf numFmtId="205" fontId="8" fillId="0" borderId="101" xfId="0" applyNumberFormat="1" applyFont="1" applyBorder="1" applyAlignment="1" applyProtection="1">
      <alignment/>
      <protection/>
    </xf>
    <xf numFmtId="172" fontId="27" fillId="0" borderId="79" xfId="0" applyNumberFormat="1" applyFont="1" applyBorder="1" applyAlignment="1" applyProtection="1">
      <alignment horizontal="center"/>
      <protection/>
    </xf>
    <xf numFmtId="0" fontId="8" fillId="0" borderId="102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left"/>
      <protection/>
    </xf>
    <xf numFmtId="0" fontId="2" fillId="34" borderId="33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left"/>
    </xf>
    <xf numFmtId="205" fontId="8" fillId="0" borderId="32" xfId="0" applyNumberFormat="1" applyFont="1" applyBorder="1" applyAlignment="1" applyProtection="1">
      <alignment/>
      <protection/>
    </xf>
    <xf numFmtId="205" fontId="8" fillId="0" borderId="17" xfId="0" applyNumberFormat="1" applyFont="1" applyBorder="1" applyAlignment="1" applyProtection="1">
      <alignment/>
      <protection/>
    </xf>
    <xf numFmtId="205" fontId="8" fillId="0" borderId="103" xfId="0" applyNumberFormat="1" applyFont="1" applyBorder="1" applyAlignment="1" applyProtection="1">
      <alignment/>
      <protection/>
    </xf>
    <xf numFmtId="172" fontId="27" fillId="0" borderId="20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 vertical="center"/>
    </xf>
    <xf numFmtId="205" fontId="8" fillId="34" borderId="32" xfId="0" applyNumberFormat="1" applyFont="1" applyFill="1" applyBorder="1" applyAlignment="1" applyProtection="1">
      <alignment/>
      <protection/>
    </xf>
    <xf numFmtId="205" fontId="8" fillId="34" borderId="17" xfId="0" applyNumberFormat="1" applyFont="1" applyFill="1" applyBorder="1" applyAlignment="1" applyProtection="1">
      <alignment/>
      <protection/>
    </xf>
    <xf numFmtId="205" fontId="8" fillId="34" borderId="103" xfId="0" applyNumberFormat="1" applyFont="1" applyFill="1" applyBorder="1" applyAlignment="1" applyProtection="1">
      <alignment/>
      <protection/>
    </xf>
    <xf numFmtId="172" fontId="27" fillId="34" borderId="20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 vertical="center"/>
    </xf>
    <xf numFmtId="0" fontId="8" fillId="0" borderId="104" xfId="0" applyFont="1" applyBorder="1" applyAlignment="1" applyProtection="1">
      <alignment/>
      <protection locked="0"/>
    </xf>
    <xf numFmtId="0" fontId="0" fillId="0" borderId="3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205" fontId="8" fillId="34" borderId="23" xfId="0" applyNumberFormat="1" applyFont="1" applyFill="1" applyBorder="1" applyAlignment="1" applyProtection="1">
      <alignment/>
      <protection/>
    </xf>
    <xf numFmtId="205" fontId="8" fillId="34" borderId="24" xfId="0" applyNumberFormat="1" applyFont="1" applyFill="1" applyBorder="1" applyAlignment="1" applyProtection="1">
      <alignment/>
      <protection/>
    </xf>
    <xf numFmtId="205" fontId="8" fillId="34" borderId="105" xfId="0" applyNumberFormat="1" applyFont="1" applyFill="1" applyBorder="1" applyAlignment="1" applyProtection="1">
      <alignment/>
      <protection/>
    </xf>
    <xf numFmtId="172" fontId="27" fillId="34" borderId="2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98" fontId="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2" fillId="0" borderId="32" xfId="0" applyFont="1" applyBorder="1" applyAlignment="1">
      <alignment horizontal="left"/>
    </xf>
    <xf numFmtId="0" fontId="0" fillId="0" borderId="17" xfId="0" applyBorder="1" applyAlignment="1">
      <alignment horizontal="left"/>
    </xf>
    <xf numFmtId="172" fontId="9" fillId="0" borderId="39" xfId="0" applyNumberFormat="1" applyFont="1" applyBorder="1" applyAlignment="1" applyProtection="1">
      <alignment horizontal="center"/>
      <protection/>
    </xf>
    <xf numFmtId="172" fontId="9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2" fontId="9" fillId="0" borderId="39" xfId="0" applyNumberFormat="1" applyFont="1" applyBorder="1" applyAlignment="1" applyProtection="1">
      <alignment horizontal="center" vertical="center"/>
      <protection/>
    </xf>
    <xf numFmtId="172" fontId="9" fillId="0" borderId="68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>
      <alignment horizontal="left"/>
    </xf>
    <xf numFmtId="172" fontId="0" fillId="0" borderId="0" xfId="0" applyNumberFormat="1" applyFont="1" applyBorder="1" applyAlignment="1" applyProtection="1">
      <alignment horizontal="right" vertical="top"/>
      <protection/>
    </xf>
    <xf numFmtId="0" fontId="26" fillId="0" borderId="0" xfId="0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center" vertical="center"/>
    </xf>
    <xf numFmtId="0" fontId="8" fillId="0" borderId="21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center"/>
      <protection locked="0"/>
    </xf>
    <xf numFmtId="205" fontId="8" fillId="0" borderId="23" xfId="0" applyNumberFormat="1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/>
      <protection locked="0"/>
    </xf>
    <xf numFmtId="0" fontId="8" fillId="0" borderId="100" xfId="0" applyFont="1" applyBorder="1" applyAlignment="1" applyProtection="1">
      <alignment horizontal="left"/>
      <protection locked="0"/>
    </xf>
    <xf numFmtId="172" fontId="27" fillId="0" borderId="40" xfId="0" applyNumberFormat="1" applyFont="1" applyBorder="1" applyAlignment="1" applyProtection="1">
      <alignment horizontal="center"/>
      <protection/>
    </xf>
    <xf numFmtId="0" fontId="8" fillId="0" borderId="106" xfId="0" applyFont="1" applyBorder="1" applyAlignment="1" applyProtection="1">
      <alignment/>
      <protection locked="0"/>
    </xf>
    <xf numFmtId="0" fontId="8" fillId="0" borderId="82" xfId="0" applyFont="1" applyBorder="1" applyAlignment="1" applyProtection="1">
      <alignment horizontal="center"/>
      <protection locked="0"/>
    </xf>
    <xf numFmtId="0" fontId="8" fillId="0" borderId="40" xfId="0" applyFont="1" applyBorder="1" applyAlignment="1" applyProtection="1">
      <alignment horizontal="left"/>
      <protection locked="0"/>
    </xf>
    <xf numFmtId="172" fontId="27" fillId="0" borderId="107" xfId="0" applyNumberFormat="1" applyFont="1" applyBorder="1" applyAlignment="1" applyProtection="1">
      <alignment horizontal="center"/>
      <protection/>
    </xf>
    <xf numFmtId="0" fontId="8" fillId="0" borderId="35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/>
      <protection locked="0"/>
    </xf>
    <xf numFmtId="205" fontId="8" fillId="0" borderId="24" xfId="0" applyNumberFormat="1" applyFont="1" applyBorder="1" applyAlignment="1" applyProtection="1">
      <alignment/>
      <protection/>
    </xf>
    <xf numFmtId="172" fontId="27" fillId="0" borderId="42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left" vertical="center"/>
    </xf>
    <xf numFmtId="0" fontId="27" fillId="34" borderId="47" xfId="0" applyFont="1" applyFill="1" applyBorder="1" applyAlignment="1">
      <alignment horizontal="left" vertical="center"/>
    </xf>
    <xf numFmtId="0" fontId="27" fillId="34" borderId="4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44" xfId="0" applyFont="1" applyFill="1" applyBorder="1" applyAlignment="1">
      <alignment horizontal="center" vertical="center"/>
    </xf>
    <xf numFmtId="0" fontId="27" fillId="0" borderId="79" xfId="0" applyFont="1" applyBorder="1" applyAlignment="1">
      <alignment horizontal="center" vertical="center"/>
    </xf>
    <xf numFmtId="0" fontId="8" fillId="33" borderId="98" xfId="0" applyFont="1" applyFill="1" applyBorder="1" applyAlignment="1">
      <alignment horizontal="left" vertical="center" wrapText="1"/>
    </xf>
    <xf numFmtId="0" fontId="27" fillId="0" borderId="84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center"/>
    </xf>
    <xf numFmtId="2" fontId="8" fillId="0" borderId="69" xfId="0" applyNumberFormat="1" applyFont="1" applyBorder="1" applyAlignment="1">
      <alignment horizontal="center" vertical="center"/>
    </xf>
    <xf numFmtId="2" fontId="27" fillId="0" borderId="87" xfId="0" applyNumberFormat="1" applyFont="1" applyBorder="1" applyAlignment="1">
      <alignment horizontal="center" vertical="center"/>
    </xf>
    <xf numFmtId="2" fontId="27" fillId="0" borderId="98" xfId="0" applyNumberFormat="1" applyFont="1" applyBorder="1" applyAlignment="1">
      <alignment horizontal="center" vertical="center"/>
    </xf>
    <xf numFmtId="2" fontId="8" fillId="0" borderId="84" xfId="0" applyNumberFormat="1" applyFont="1" applyBorder="1" applyAlignment="1">
      <alignment horizontal="center" vertical="center"/>
    </xf>
    <xf numFmtId="2" fontId="27" fillId="0" borderId="84" xfId="0" applyNumberFormat="1" applyFont="1" applyBorder="1" applyAlignment="1">
      <alignment horizontal="center" vertical="center"/>
    </xf>
    <xf numFmtId="2" fontId="27" fillId="0" borderId="79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8" fillId="0" borderId="62" xfId="0" applyFont="1" applyBorder="1" applyAlignment="1" applyProtection="1">
      <alignment/>
      <protection/>
    </xf>
    <xf numFmtId="0" fontId="8" fillId="0" borderId="17" xfId="0" applyFont="1" applyBorder="1" applyAlignment="1">
      <alignment horizontal="center" vertical="center"/>
    </xf>
    <xf numFmtId="0" fontId="8" fillId="0" borderId="62" xfId="0" applyFont="1" applyBorder="1" applyAlignment="1" applyProtection="1">
      <alignment/>
      <protection/>
    </xf>
    <xf numFmtId="0" fontId="8" fillId="0" borderId="62" xfId="0" applyFont="1" applyBorder="1" applyAlignment="1">
      <alignment horizontal="left"/>
    </xf>
    <xf numFmtId="2" fontId="8" fillId="0" borderId="32" xfId="0" applyNumberFormat="1" applyFont="1" applyBorder="1" applyAlignment="1">
      <alignment horizontal="center" vertical="center"/>
    </xf>
    <xf numFmtId="2" fontId="27" fillId="0" borderId="39" xfId="0" applyNumberFormat="1" applyFont="1" applyBorder="1" applyAlignment="1">
      <alignment horizontal="center" vertical="center"/>
    </xf>
    <xf numFmtId="2" fontId="27" fillId="0" borderId="15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20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/>
      <protection/>
    </xf>
    <xf numFmtId="0" fontId="8" fillId="0" borderId="16" xfId="0" applyFont="1" applyBorder="1" applyAlignment="1">
      <alignment horizontal="center" vertical="center"/>
    </xf>
    <xf numFmtId="0" fontId="8" fillId="0" borderId="48" xfId="0" applyFont="1" applyBorder="1" applyAlignment="1" applyProtection="1">
      <alignment/>
      <protection/>
    </xf>
    <xf numFmtId="0" fontId="8" fillId="0" borderId="48" xfId="0" applyFont="1" applyBorder="1" applyAlignment="1">
      <alignment horizontal="left"/>
    </xf>
    <xf numFmtId="2" fontId="27" fillId="0" borderId="32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62" xfId="0" applyFont="1" applyBorder="1" applyAlignment="1">
      <alignment horizontal="left"/>
    </xf>
    <xf numFmtId="0" fontId="8" fillId="0" borderId="18" xfId="0" applyFont="1" applyBorder="1" applyAlignment="1">
      <alignment horizontal="left" vertical="center"/>
    </xf>
    <xf numFmtId="2" fontId="8" fillId="0" borderId="15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27" fillId="0" borderId="24" xfId="0" applyNumberFormat="1" applyFont="1" applyBorder="1" applyAlignment="1">
      <alignment horizontal="center" vertical="center"/>
    </xf>
    <xf numFmtId="2" fontId="27" fillId="0" borderId="68" xfId="0" applyNumberFormat="1" applyFont="1" applyBorder="1" applyAlignment="1">
      <alignment horizontal="center" vertical="center"/>
    </xf>
    <xf numFmtId="2" fontId="27" fillId="0" borderId="20" xfId="0" applyNumberFormat="1" applyFont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/>
      <protection/>
    </xf>
    <xf numFmtId="0" fontId="8" fillId="0" borderId="26" xfId="0" applyFont="1" applyBorder="1" applyAlignment="1" applyProtection="1">
      <alignment horizontal="left"/>
      <protection/>
    </xf>
    <xf numFmtId="0" fontId="8" fillId="0" borderId="48" xfId="0" applyFont="1" applyBorder="1" applyAlignment="1" applyProtection="1">
      <alignment horizontal="left"/>
      <protection/>
    </xf>
    <xf numFmtId="2" fontId="8" fillId="0" borderId="75" xfId="0" applyNumberFormat="1" applyFont="1" applyBorder="1" applyAlignment="1">
      <alignment horizontal="center" vertical="center"/>
    </xf>
    <xf numFmtId="2" fontId="27" fillId="0" borderId="55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 applyProtection="1">
      <alignment/>
      <protection locked="0"/>
    </xf>
    <xf numFmtId="2" fontId="27" fillId="0" borderId="14" xfId="0" applyNumberFormat="1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 horizontal="left"/>
      <protection/>
    </xf>
    <xf numFmtId="0" fontId="8" fillId="0" borderId="62" xfId="0" applyFont="1" applyBorder="1" applyAlignment="1" applyProtection="1">
      <alignment horizontal="left"/>
      <protection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/>
      <protection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left"/>
      <protection/>
    </xf>
    <xf numFmtId="0" fontId="8" fillId="0" borderId="66" xfId="0" applyFont="1" applyBorder="1" applyAlignment="1" applyProtection="1">
      <alignment horizontal="left"/>
      <protection/>
    </xf>
    <xf numFmtId="2" fontId="27" fillId="0" borderId="23" xfId="0" applyNumberFormat="1" applyFont="1" applyBorder="1" applyAlignment="1">
      <alignment horizontal="center" vertical="center"/>
    </xf>
    <xf numFmtId="2" fontId="8" fillId="0" borderId="68" xfId="0" applyNumberFormat="1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8" fillId="0" borderId="69" xfId="0" applyFont="1" applyBorder="1" applyAlignment="1" applyProtection="1">
      <alignment/>
      <protection locked="0"/>
    </xf>
    <xf numFmtId="0" fontId="8" fillId="0" borderId="98" xfId="0" applyFont="1" applyBorder="1" applyAlignment="1" applyProtection="1">
      <alignment horizontal="center"/>
      <protection locked="0"/>
    </xf>
    <xf numFmtId="0" fontId="8" fillId="0" borderId="58" xfId="0" applyFont="1" applyBorder="1" applyAlignment="1" applyProtection="1">
      <alignment/>
      <protection locked="0"/>
    </xf>
    <xf numFmtId="4" fontId="8" fillId="0" borderId="69" xfId="0" applyNumberFormat="1" applyFont="1" applyBorder="1" applyAlignment="1" applyProtection="1">
      <alignment/>
      <protection locked="0"/>
    </xf>
    <xf numFmtId="4" fontId="27" fillId="0" borderId="84" xfId="0" applyNumberFormat="1" applyFont="1" applyBorder="1" applyAlignment="1" applyProtection="1">
      <alignment/>
      <protection locked="0"/>
    </xf>
    <xf numFmtId="4" fontId="27" fillId="0" borderId="85" xfId="0" applyNumberFormat="1" applyFont="1" applyBorder="1" applyAlignment="1" applyProtection="1">
      <alignment/>
      <protection locked="0"/>
    </xf>
    <xf numFmtId="4" fontId="2" fillId="0" borderId="79" xfId="0" applyNumberFormat="1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62" xfId="0" applyFont="1" applyBorder="1" applyAlignment="1" applyProtection="1">
      <alignment/>
      <protection locked="0"/>
    </xf>
    <xf numFmtId="4" fontId="8" fillId="0" borderId="32" xfId="0" applyNumberFormat="1" applyFont="1" applyBorder="1" applyAlignment="1" applyProtection="1">
      <alignment/>
      <protection locked="0"/>
    </xf>
    <xf numFmtId="4" fontId="27" fillId="0" borderId="17" xfId="0" applyNumberFormat="1" applyFont="1" applyBorder="1" applyAlignment="1" applyProtection="1">
      <alignment/>
      <protection locked="0"/>
    </xf>
    <xf numFmtId="4" fontId="27" fillId="0" borderId="18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 horizontal="center"/>
      <protection/>
    </xf>
    <xf numFmtId="4" fontId="27" fillId="0" borderId="32" xfId="0" applyNumberFormat="1" applyFont="1" applyBorder="1" applyAlignment="1" applyProtection="1">
      <alignment/>
      <protection locked="0"/>
    </xf>
    <xf numFmtId="4" fontId="8" fillId="0" borderId="18" xfId="0" applyNumberFormat="1" applyFont="1" applyBorder="1" applyAlignment="1" applyProtection="1">
      <alignment/>
      <protection locked="0"/>
    </xf>
    <xf numFmtId="4" fontId="8" fillId="0" borderId="17" xfId="0" applyNumberFormat="1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66" xfId="0" applyFont="1" applyBorder="1" applyAlignment="1" applyProtection="1">
      <alignment/>
      <protection locked="0"/>
    </xf>
    <xf numFmtId="4" fontId="27" fillId="0" borderId="23" xfId="0" applyNumberFormat="1" applyFont="1" applyBorder="1" applyAlignment="1" applyProtection="1">
      <alignment/>
      <protection locked="0"/>
    </xf>
    <xf numFmtId="4" fontId="27" fillId="0" borderId="24" xfId="0" applyNumberFormat="1" applyFont="1" applyBorder="1" applyAlignment="1" applyProtection="1">
      <alignment/>
      <protection locked="0"/>
    </xf>
    <xf numFmtId="4" fontId="8" fillId="0" borderId="35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 horizontal="center"/>
      <protection/>
    </xf>
    <xf numFmtId="0" fontId="2" fillId="34" borderId="50" xfId="0" applyFont="1" applyFill="1" applyBorder="1" applyAlignment="1">
      <alignment horizontal="left" vertical="center"/>
    </xf>
    <xf numFmtId="0" fontId="2" fillId="34" borderId="108" xfId="0" applyFont="1" applyFill="1" applyBorder="1" applyAlignment="1">
      <alignment horizontal="left" vertical="center"/>
    </xf>
    <xf numFmtId="0" fontId="36" fillId="34" borderId="10" xfId="0" applyFont="1" applyFill="1" applyBorder="1" applyAlignment="1">
      <alignment horizontal="center" vertical="center"/>
    </xf>
    <xf numFmtId="0" fontId="37" fillId="0" borderId="58" xfId="0" applyFont="1" applyBorder="1" applyAlignment="1" applyProtection="1">
      <alignment/>
      <protection locked="0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216" fontId="8" fillId="0" borderId="98" xfId="0" applyNumberFormat="1" applyFont="1" applyBorder="1" applyAlignment="1" applyProtection="1">
      <alignment horizontal="center"/>
      <protection locked="0"/>
    </xf>
    <xf numFmtId="216" fontId="8" fillId="0" borderId="84" xfId="0" applyNumberFormat="1" applyFont="1" applyBorder="1" applyAlignment="1" applyProtection="1">
      <alignment horizontal="center"/>
      <protection locked="0"/>
    </xf>
    <xf numFmtId="216" fontId="8" fillId="0" borderId="101" xfId="0" applyNumberFormat="1" applyFont="1" applyBorder="1" applyAlignment="1" applyProtection="1">
      <alignment horizontal="center"/>
      <protection locked="0"/>
    </xf>
    <xf numFmtId="216" fontId="27" fillId="0" borderId="87" xfId="0" applyNumberFormat="1" applyFont="1" applyBorder="1" applyAlignment="1" applyProtection="1">
      <alignment horizontal="center"/>
      <protection locked="0"/>
    </xf>
    <xf numFmtId="216" fontId="8" fillId="0" borderId="79" xfId="0" applyNumberFormat="1" applyFont="1" applyBorder="1" applyAlignment="1" applyProtection="1">
      <alignment horizontal="center"/>
      <protection locked="0"/>
    </xf>
    <xf numFmtId="0" fontId="37" fillId="0" borderId="15" xfId="0" applyFont="1" applyBorder="1" applyAlignment="1" applyProtection="1">
      <alignment/>
      <protection locked="0"/>
    </xf>
    <xf numFmtId="0" fontId="0" fillId="0" borderId="18" xfId="0" applyFont="1" applyBorder="1" applyAlignment="1">
      <alignment horizontal="center" vertical="center"/>
    </xf>
    <xf numFmtId="216" fontId="8" fillId="0" borderId="15" xfId="0" applyNumberFormat="1" applyFont="1" applyBorder="1" applyAlignment="1" applyProtection="1">
      <alignment horizontal="center"/>
      <protection locked="0"/>
    </xf>
    <xf numFmtId="216" fontId="8" fillId="0" borderId="17" xfId="0" applyNumberFormat="1" applyFont="1" applyBorder="1" applyAlignment="1" applyProtection="1">
      <alignment horizontal="center"/>
      <protection locked="0"/>
    </xf>
    <xf numFmtId="216" fontId="8" fillId="0" borderId="103" xfId="0" applyNumberFormat="1" applyFont="1" applyBorder="1" applyAlignment="1" applyProtection="1">
      <alignment horizontal="center"/>
      <protection locked="0"/>
    </xf>
    <xf numFmtId="216" fontId="27" fillId="0" borderId="39" xfId="0" applyNumberFormat="1" applyFont="1" applyBorder="1" applyAlignment="1" applyProtection="1">
      <alignment horizontal="center"/>
      <protection locked="0"/>
    </xf>
    <xf numFmtId="216" fontId="8" fillId="0" borderId="20" xfId="0" applyNumberFormat="1" applyFont="1" applyBorder="1" applyAlignment="1" applyProtection="1">
      <alignment horizontal="center"/>
      <protection locked="0"/>
    </xf>
    <xf numFmtId="0" fontId="37" fillId="0" borderId="62" xfId="0" applyFont="1" applyBorder="1" applyAlignment="1" applyProtection="1">
      <alignment/>
      <protection locked="0"/>
    </xf>
    <xf numFmtId="216" fontId="8" fillId="0" borderId="22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37" fillId="0" borderId="48" xfId="0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 vertical="center"/>
    </xf>
    <xf numFmtId="216" fontId="8" fillId="0" borderId="25" xfId="0" applyNumberFormat="1" applyFont="1" applyBorder="1" applyAlignment="1" applyProtection="1">
      <alignment horizontal="center"/>
      <protection locked="0"/>
    </xf>
    <xf numFmtId="216" fontId="8" fillId="0" borderId="16" xfId="0" applyNumberFormat="1" applyFont="1" applyBorder="1" applyAlignment="1" applyProtection="1">
      <alignment horizontal="center"/>
      <protection locked="0"/>
    </xf>
    <xf numFmtId="216" fontId="8" fillId="0" borderId="109" xfId="0" applyNumberFormat="1" applyFont="1" applyBorder="1" applyAlignment="1" applyProtection="1">
      <alignment horizontal="center"/>
      <protection locked="0"/>
    </xf>
    <xf numFmtId="216" fontId="27" fillId="0" borderId="110" xfId="0" applyNumberFormat="1" applyFont="1" applyBorder="1" applyAlignment="1" applyProtection="1">
      <alignment horizontal="center"/>
      <protection locked="0"/>
    </xf>
    <xf numFmtId="216" fontId="8" fillId="0" borderId="0" xfId="0" applyNumberFormat="1" applyFont="1" applyBorder="1" applyAlignment="1" applyProtection="1">
      <alignment horizontal="right"/>
      <protection locked="0"/>
    </xf>
    <xf numFmtId="0" fontId="37" fillId="0" borderId="32" xfId="0" applyFont="1" applyBorder="1" applyAlignment="1" applyProtection="1">
      <alignment/>
      <protection locked="0"/>
    </xf>
    <xf numFmtId="0" fontId="37" fillId="0" borderId="23" xfId="0" applyFont="1" applyBorder="1" applyAlignment="1" applyProtection="1">
      <alignment/>
      <protection locked="0"/>
    </xf>
    <xf numFmtId="0" fontId="0" fillId="0" borderId="35" xfId="0" applyFont="1" applyBorder="1" applyAlignment="1">
      <alignment horizontal="center" vertical="center"/>
    </xf>
    <xf numFmtId="216" fontId="8" fillId="0" borderId="29" xfId="0" applyNumberFormat="1" applyFont="1" applyBorder="1" applyAlignment="1" applyProtection="1">
      <alignment horizontal="center"/>
      <protection locked="0"/>
    </xf>
    <xf numFmtId="216" fontId="8" fillId="0" borderId="24" xfId="0" applyNumberFormat="1" applyFont="1" applyBorder="1" applyAlignment="1" applyProtection="1">
      <alignment horizontal="center"/>
      <protection locked="0"/>
    </xf>
    <xf numFmtId="216" fontId="8" fillId="0" borderId="105" xfId="0" applyNumberFormat="1" applyFont="1" applyBorder="1" applyAlignment="1" applyProtection="1">
      <alignment horizontal="center"/>
      <protection locked="0"/>
    </xf>
    <xf numFmtId="216" fontId="27" fillId="0" borderId="111" xfId="0" applyNumberFormat="1" applyFont="1" applyBorder="1" applyAlignment="1" applyProtection="1">
      <alignment horizontal="center"/>
      <protection locked="0"/>
    </xf>
    <xf numFmtId="0" fontId="2" fillId="0" borderId="69" xfId="0" applyFont="1" applyBorder="1" applyAlignment="1">
      <alignment horizontal="center" vertical="center"/>
    </xf>
    <xf numFmtId="216" fontId="37" fillId="0" borderId="84" xfId="0" applyNumberFormat="1" applyFont="1" applyBorder="1" applyAlignment="1" applyProtection="1">
      <alignment horizontal="left"/>
      <protection locked="0"/>
    </xf>
    <xf numFmtId="216" fontId="8" fillId="0" borderId="85" xfId="0" applyNumberFormat="1" applyFont="1" applyBorder="1" applyAlignment="1" applyProtection="1">
      <alignment horizontal="center"/>
      <protection locked="0"/>
    </xf>
    <xf numFmtId="216" fontId="37" fillId="0" borderId="17" xfId="0" applyNumberFormat="1" applyFont="1" applyBorder="1" applyAlignment="1" applyProtection="1">
      <alignment horizontal="left"/>
      <protection locked="0"/>
    </xf>
    <xf numFmtId="216" fontId="8" fillId="0" borderId="18" xfId="0" applyNumberFormat="1" applyFont="1" applyBorder="1" applyAlignment="1" applyProtection="1">
      <alignment horizontal="center"/>
      <protection locked="0"/>
    </xf>
    <xf numFmtId="216" fontId="8" fillId="0" borderId="17" xfId="0" applyNumberFormat="1" applyFont="1" applyBorder="1" applyAlignment="1" applyProtection="1">
      <alignment horizontal="right"/>
      <protection locked="0"/>
    </xf>
    <xf numFmtId="0" fontId="0" fillId="0" borderId="75" xfId="0" applyFont="1" applyBorder="1" applyAlignment="1">
      <alignment horizontal="center" vertical="center"/>
    </xf>
    <xf numFmtId="216" fontId="37" fillId="0" borderId="16" xfId="0" applyNumberFormat="1" applyFont="1" applyBorder="1" applyAlignment="1" applyProtection="1">
      <alignment horizontal="left"/>
      <protection locked="0"/>
    </xf>
    <xf numFmtId="216" fontId="8" fillId="0" borderId="16" xfId="0" applyNumberFormat="1" applyFont="1" applyBorder="1" applyAlignment="1" applyProtection="1">
      <alignment horizontal="right"/>
      <protection locked="0"/>
    </xf>
    <xf numFmtId="216" fontId="8" fillId="0" borderId="26" xfId="0" applyNumberFormat="1" applyFont="1" applyBorder="1" applyAlignment="1" applyProtection="1">
      <alignment horizontal="center"/>
      <protection locked="0"/>
    </xf>
    <xf numFmtId="216" fontId="8" fillId="0" borderId="14" xfId="0" applyNumberFormat="1" applyFont="1" applyBorder="1" applyAlignment="1" applyProtection="1">
      <alignment horizontal="center"/>
      <protection locked="0"/>
    </xf>
    <xf numFmtId="216" fontId="8" fillId="0" borderId="0" xfId="0" applyNumberFormat="1" applyFont="1" applyBorder="1" applyAlignment="1" applyProtection="1">
      <alignment horizontal="center"/>
      <protection locked="0"/>
    </xf>
    <xf numFmtId="216" fontId="37" fillId="0" borderId="24" xfId="0" applyNumberFormat="1" applyFont="1" applyBorder="1" applyAlignment="1" applyProtection="1">
      <alignment horizontal="left"/>
      <protection locked="0"/>
    </xf>
    <xf numFmtId="216" fontId="8" fillId="0" borderId="24" xfId="0" applyNumberFormat="1" applyFont="1" applyBorder="1" applyAlignment="1" applyProtection="1">
      <alignment horizontal="right"/>
      <protection locked="0"/>
    </xf>
    <xf numFmtId="216" fontId="8" fillId="0" borderId="35" xfId="0" applyNumberFormat="1" applyFont="1" applyBorder="1" applyAlignment="1" applyProtection="1">
      <alignment horizontal="center"/>
      <protection locked="0"/>
    </xf>
    <xf numFmtId="0" fontId="36" fillId="34" borderId="43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11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8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13" xfId="0" applyFont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68" xfId="0" applyFont="1" applyBorder="1" applyAlignment="1" applyProtection="1">
      <alignment horizontal="center"/>
      <protection/>
    </xf>
    <xf numFmtId="0" fontId="0" fillId="0" borderId="114" xfId="0" applyFont="1" applyBorder="1" applyAlignment="1">
      <alignment/>
    </xf>
    <xf numFmtId="0" fontId="0" fillId="0" borderId="115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0" fillId="0" borderId="116" xfId="0" applyFont="1" applyBorder="1" applyAlignment="1">
      <alignment/>
    </xf>
    <xf numFmtId="0" fontId="0" fillId="0" borderId="117" xfId="0" applyFont="1" applyBorder="1" applyAlignment="1">
      <alignment/>
    </xf>
    <xf numFmtId="205" fontId="8" fillId="0" borderId="27" xfId="0" applyNumberFormat="1" applyFont="1" applyFill="1" applyBorder="1" applyAlignment="1" applyProtection="1">
      <alignment horizontal="center"/>
      <protection/>
    </xf>
    <xf numFmtId="205" fontId="8" fillId="0" borderId="68" xfId="0" applyNumberFormat="1" applyFont="1" applyFill="1" applyBorder="1" applyAlignment="1" applyProtection="1">
      <alignment horizontal="center"/>
      <protection/>
    </xf>
    <xf numFmtId="0" fontId="0" fillId="0" borderId="118" xfId="0" applyFont="1" applyBorder="1" applyAlignment="1">
      <alignment/>
    </xf>
    <xf numFmtId="0" fontId="0" fillId="0" borderId="119" xfId="0" applyFont="1" applyBorder="1" applyAlignment="1">
      <alignment/>
    </xf>
    <xf numFmtId="0" fontId="0" fillId="0" borderId="120" xfId="0" applyFont="1" applyBorder="1" applyAlignment="1">
      <alignment/>
    </xf>
    <xf numFmtId="0" fontId="0" fillId="0" borderId="121" xfId="0" applyFont="1" applyBorder="1" applyAlignment="1" applyProtection="1">
      <alignment horizontal="center"/>
      <protection/>
    </xf>
    <xf numFmtId="0" fontId="0" fillId="0" borderId="122" xfId="0" applyFont="1" applyBorder="1" applyAlignment="1" applyProtection="1">
      <alignment horizontal="center"/>
      <protection/>
    </xf>
    <xf numFmtId="0" fontId="0" fillId="0" borderId="123" xfId="0" applyFont="1" applyBorder="1" applyAlignment="1" applyProtection="1">
      <alignment horizontal="center"/>
      <protection/>
    </xf>
    <xf numFmtId="0" fontId="0" fillId="0" borderId="107" xfId="0" applyFont="1" applyBorder="1" applyAlignment="1">
      <alignment horizontal="left"/>
    </xf>
    <xf numFmtId="0" fontId="0" fillId="0" borderId="124" xfId="0" applyFont="1" applyBorder="1" applyAlignment="1" applyProtection="1">
      <alignment horizontal="center"/>
      <protection/>
    </xf>
    <xf numFmtId="0" fontId="0" fillId="0" borderId="125" xfId="0" applyFont="1" applyBorder="1" applyAlignment="1" applyProtection="1">
      <alignment horizontal="center"/>
      <protection/>
    </xf>
    <xf numFmtId="0" fontId="0" fillId="0" borderId="126" xfId="0" applyFont="1" applyBorder="1" applyAlignment="1">
      <alignment/>
    </xf>
    <xf numFmtId="0" fontId="0" fillId="0" borderId="127" xfId="0" applyFont="1" applyBorder="1" applyAlignment="1">
      <alignment/>
    </xf>
    <xf numFmtId="0" fontId="0" fillId="0" borderId="92" xfId="0" applyFont="1" applyBorder="1" applyAlignment="1" applyProtection="1">
      <alignment horizontal="center"/>
      <protection/>
    </xf>
    <xf numFmtId="0" fontId="0" fillId="0" borderId="128" xfId="0" applyFont="1" applyBorder="1" applyAlignment="1" applyProtection="1">
      <alignment horizontal="center"/>
      <protection/>
    </xf>
    <xf numFmtId="0" fontId="14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205" fontId="0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Border="1" applyAlignment="1" applyProtection="1">
      <alignment horizontal="center"/>
      <protection/>
    </xf>
    <xf numFmtId="0" fontId="36" fillId="34" borderId="47" xfId="0" applyFont="1" applyFill="1" applyBorder="1" applyAlignment="1">
      <alignment horizontal="center" vertical="center"/>
    </xf>
    <xf numFmtId="0" fontId="2" fillId="34" borderId="129" xfId="0" applyFont="1" applyFill="1" applyBorder="1" applyAlignment="1" applyProtection="1">
      <alignment horizontal="center"/>
      <protection/>
    </xf>
    <xf numFmtId="0" fontId="0" fillId="0" borderId="130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36" fillId="34" borderId="12" xfId="0" applyFont="1" applyFill="1" applyBorder="1" applyAlignment="1">
      <alignment horizontal="center" vertical="center"/>
    </xf>
    <xf numFmtId="0" fontId="0" fillId="0" borderId="120" xfId="0" applyFont="1" applyBorder="1" applyAlignment="1" applyProtection="1">
      <alignment horizontal="center"/>
      <protection/>
    </xf>
    <xf numFmtId="0" fontId="0" fillId="0" borderId="131" xfId="0" applyFont="1" applyBorder="1" applyAlignment="1" applyProtection="1">
      <alignment horizontal="center"/>
      <protection/>
    </xf>
    <xf numFmtId="0" fontId="0" fillId="0" borderId="132" xfId="0" applyFont="1" applyBorder="1" applyAlignment="1" applyProtection="1">
      <alignment horizontal="center"/>
      <protection/>
    </xf>
    <xf numFmtId="0" fontId="0" fillId="34" borderId="133" xfId="0" applyFont="1" applyFill="1" applyBorder="1" applyAlignment="1" applyProtection="1">
      <alignment horizontal="center"/>
      <protection/>
    </xf>
    <xf numFmtId="0" fontId="0" fillId="0" borderId="134" xfId="0" applyFont="1" applyFill="1" applyBorder="1" applyAlignment="1" applyProtection="1">
      <alignment horizontal="center"/>
      <protection/>
    </xf>
    <xf numFmtId="0" fontId="0" fillId="0" borderId="131" xfId="0" applyFont="1" applyFill="1" applyBorder="1" applyAlignment="1" applyProtection="1">
      <alignment horizontal="center"/>
      <protection/>
    </xf>
    <xf numFmtId="0" fontId="0" fillId="0" borderId="135" xfId="0" applyFont="1" applyFill="1" applyBorder="1" applyAlignment="1" applyProtection="1">
      <alignment horizontal="center"/>
      <protection/>
    </xf>
    <xf numFmtId="0" fontId="0" fillId="0" borderId="135" xfId="0" applyFont="1" applyBorder="1" applyAlignment="1" applyProtection="1">
      <alignment horizontal="center"/>
      <protection/>
    </xf>
    <xf numFmtId="0" fontId="36" fillId="34" borderId="44" xfId="0" applyFont="1" applyFill="1" applyBorder="1" applyAlignment="1">
      <alignment horizontal="center" vertical="center"/>
    </xf>
    <xf numFmtId="10" fontId="2" fillId="0" borderId="133" xfId="0" applyNumberFormat="1" applyFont="1" applyBorder="1" applyAlignment="1" applyProtection="1">
      <alignment horizontal="center"/>
      <protection/>
    </xf>
    <xf numFmtId="10" fontId="2" fillId="0" borderId="136" xfId="0" applyNumberFormat="1" applyFont="1" applyBorder="1" applyAlignment="1" applyProtection="1">
      <alignment horizontal="center"/>
      <protection/>
    </xf>
    <xf numFmtId="172" fontId="2" fillId="0" borderId="118" xfId="0" applyNumberFormat="1" applyFont="1" applyBorder="1" applyAlignment="1" applyProtection="1">
      <alignment/>
      <protection/>
    </xf>
    <xf numFmtId="172" fontId="2" fillId="0" borderId="120" xfId="0" applyNumberFormat="1" applyFont="1" applyBorder="1" applyAlignment="1" applyProtection="1">
      <alignment/>
      <protection/>
    </xf>
    <xf numFmtId="172" fontId="2" fillId="0" borderId="126" xfId="0" applyNumberFormat="1" applyFont="1" applyBorder="1" applyAlignment="1" applyProtection="1">
      <alignment/>
      <protection/>
    </xf>
    <xf numFmtId="205" fontId="8" fillId="0" borderId="62" xfId="0" applyNumberFormat="1" applyFont="1" applyBorder="1" applyAlignment="1" applyProtection="1">
      <alignment/>
      <protection/>
    </xf>
    <xf numFmtId="205" fontId="8" fillId="0" borderId="66" xfId="0" applyNumberFormat="1" applyFont="1" applyBorder="1" applyAlignment="1" applyProtection="1">
      <alignment/>
      <protection/>
    </xf>
    <xf numFmtId="205" fontId="8" fillId="0" borderId="87" xfId="0" applyNumberFormat="1" applyFont="1" applyBorder="1" applyAlignment="1" applyProtection="1">
      <alignment/>
      <protection/>
    </xf>
    <xf numFmtId="205" fontId="8" fillId="0" borderId="39" xfId="0" applyNumberFormat="1" applyFont="1" applyBorder="1" applyAlignment="1" applyProtection="1">
      <alignment/>
      <protection/>
    </xf>
    <xf numFmtId="205" fontId="8" fillId="0" borderId="68" xfId="0" applyNumberFormat="1" applyFont="1" applyBorder="1" applyAlignment="1" applyProtection="1">
      <alignment/>
      <protection/>
    </xf>
    <xf numFmtId="2" fontId="27" fillId="0" borderId="22" xfId="0" applyNumberFormat="1" applyFont="1" applyBorder="1" applyAlignment="1" applyProtection="1">
      <alignment horizontal="center"/>
      <protection/>
    </xf>
    <xf numFmtId="0" fontId="8" fillId="0" borderId="66" xfId="0" applyFont="1" applyBorder="1" applyAlignment="1" applyProtection="1">
      <alignment/>
      <protection/>
    </xf>
    <xf numFmtId="0" fontId="8" fillId="0" borderId="66" xfId="0" applyFont="1" applyBorder="1" applyAlignment="1" applyProtection="1">
      <alignment/>
      <protection/>
    </xf>
    <xf numFmtId="0" fontId="8" fillId="0" borderId="66" xfId="0" applyFont="1" applyBorder="1" applyAlignment="1">
      <alignment horizontal="left"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54" fillId="0" borderId="0" xfId="55" applyFont="1">
      <alignment/>
      <protection/>
    </xf>
    <xf numFmtId="0" fontId="14" fillId="37" borderId="10" xfId="55" applyFont="1" applyFill="1" applyBorder="1" applyAlignment="1">
      <alignment horizontal="center" vertical="center" wrapText="1"/>
      <protection/>
    </xf>
    <xf numFmtId="0" fontId="14" fillId="37" borderId="11" xfId="55" applyFont="1" applyFill="1" applyBorder="1" applyAlignment="1">
      <alignment horizontal="center" vertical="center" wrapText="1"/>
      <protection/>
    </xf>
    <xf numFmtId="187" fontId="14" fillId="37" borderId="12" xfId="55" applyNumberFormat="1" applyFont="1" applyFill="1" applyBorder="1" applyAlignment="1">
      <alignment horizontal="center" vertical="center" wrapText="1"/>
      <protection/>
    </xf>
    <xf numFmtId="0" fontId="14" fillId="37" borderId="12" xfId="55" applyFont="1" applyFill="1" applyBorder="1" applyAlignment="1">
      <alignment horizontal="center" vertical="center" wrapText="1"/>
      <protection/>
    </xf>
    <xf numFmtId="0" fontId="14" fillId="37" borderId="13" xfId="55" applyFont="1" applyFill="1" applyBorder="1" applyAlignment="1">
      <alignment horizontal="center" vertical="center" wrapText="1"/>
      <protection/>
    </xf>
    <xf numFmtId="0" fontId="14" fillId="37" borderId="10" xfId="55" applyFont="1" applyFill="1" applyBorder="1" applyAlignment="1">
      <alignment horizontal="center" vertical="center"/>
      <protection/>
    </xf>
    <xf numFmtId="0" fontId="2" fillId="37" borderId="43" xfId="55" applyFont="1" applyFill="1" applyBorder="1" applyAlignment="1">
      <alignment horizontal="center" vertical="center"/>
      <protection/>
    </xf>
    <xf numFmtId="0" fontId="14" fillId="37" borderId="13" xfId="55" applyFont="1" applyFill="1" applyBorder="1" applyAlignment="1">
      <alignment horizontal="center" vertical="center"/>
      <protection/>
    </xf>
    <xf numFmtId="0" fontId="14" fillId="37" borderId="11" xfId="55" applyFont="1" applyFill="1" applyBorder="1" applyAlignment="1">
      <alignment horizontal="center" vertical="center"/>
      <protection/>
    </xf>
    <xf numFmtId="0" fontId="14" fillId="37" borderId="33" xfId="55" applyFont="1" applyFill="1" applyBorder="1" applyAlignment="1">
      <alignment horizontal="center" vertical="center"/>
      <protection/>
    </xf>
    <xf numFmtId="0" fontId="14" fillId="37" borderId="43" xfId="55" applyFont="1" applyFill="1" applyBorder="1" applyAlignment="1">
      <alignment horizontal="center" vertical="center"/>
      <protection/>
    </xf>
    <xf numFmtId="0" fontId="14" fillId="0" borderId="79" xfId="55" applyNumberFormat="1" applyFont="1" applyFill="1" applyBorder="1" applyAlignment="1" applyProtection="1">
      <alignment horizontal="center" vertical="center"/>
      <protection locked="0"/>
    </xf>
    <xf numFmtId="0" fontId="16" fillId="0" borderId="98" xfId="55" applyFont="1" applyBorder="1" applyAlignment="1">
      <alignment vertical="top" wrapText="1"/>
      <protection/>
    </xf>
    <xf numFmtId="0" fontId="16" fillId="0" borderId="84" xfId="55" applyFont="1" applyBorder="1" applyAlignment="1">
      <alignment horizontal="center" vertical="top" wrapText="1"/>
      <protection/>
    </xf>
    <xf numFmtId="0" fontId="16" fillId="0" borderId="84" xfId="55" applyNumberFormat="1" applyFont="1" applyFill="1" applyBorder="1" applyAlignment="1" applyProtection="1">
      <alignment horizontal="center" vertical="center"/>
      <protection locked="0"/>
    </xf>
    <xf numFmtId="0" fontId="0" fillId="0" borderId="87" xfId="55" applyFont="1" applyFill="1" applyBorder="1" applyAlignment="1" applyProtection="1">
      <alignment horizontal="left" vertical="center"/>
      <protection locked="0"/>
    </xf>
    <xf numFmtId="2" fontId="14" fillId="0" borderId="79" xfId="55" applyNumberFormat="1" applyFont="1" applyBorder="1" applyAlignment="1">
      <alignment horizontal="center"/>
      <protection/>
    </xf>
    <xf numFmtId="0" fontId="0" fillId="0" borderId="0" xfId="55" applyFont="1">
      <alignment/>
      <protection/>
    </xf>
    <xf numFmtId="2" fontId="0" fillId="0" borderId="75" xfId="55" applyNumberFormat="1" applyFont="1" applyBorder="1" applyAlignment="1">
      <alignment horizontal="center"/>
      <protection/>
    </xf>
    <xf numFmtId="2" fontId="14" fillId="0" borderId="72" xfId="55" applyNumberFormat="1" applyFont="1" applyBorder="1" applyAlignment="1">
      <alignment horizontal="center"/>
      <protection/>
    </xf>
    <xf numFmtId="2" fontId="16" fillId="0" borderId="25" xfId="55" applyNumberFormat="1" applyFont="1" applyBorder="1" applyAlignment="1">
      <alignment horizontal="center"/>
      <protection/>
    </xf>
    <xf numFmtId="2" fontId="14" fillId="0" borderId="26" xfId="55" applyNumberFormat="1" applyFont="1" applyBorder="1" applyAlignment="1">
      <alignment horizontal="center"/>
      <protection/>
    </xf>
    <xf numFmtId="2" fontId="16" fillId="0" borderId="75" xfId="55" applyNumberFormat="1" applyFont="1" applyBorder="1" applyAlignment="1">
      <alignment horizontal="center"/>
      <protection/>
    </xf>
    <xf numFmtId="2" fontId="16" fillId="0" borderId="55" xfId="55" applyNumberFormat="1" applyFont="1" applyBorder="1" applyAlignment="1">
      <alignment horizontal="center"/>
      <protection/>
    </xf>
    <xf numFmtId="0" fontId="16" fillId="0" borderId="15" xfId="55" applyFont="1" applyFill="1" applyBorder="1" applyAlignment="1">
      <alignment vertical="top" wrapText="1"/>
      <protection/>
    </xf>
    <xf numFmtId="0" fontId="16" fillId="0" borderId="17" xfId="55" applyNumberFormat="1" applyFont="1" applyFill="1" applyBorder="1" applyAlignment="1" applyProtection="1">
      <alignment horizontal="center" vertical="center"/>
      <protection locked="0"/>
    </xf>
    <xf numFmtId="0" fontId="0" fillId="0" borderId="39" xfId="55" applyFont="1" applyFill="1" applyBorder="1" applyAlignment="1" applyProtection="1">
      <alignment horizontal="left" vertical="center"/>
      <protection locked="0"/>
    </xf>
    <xf numFmtId="2" fontId="14" fillId="0" borderId="20" xfId="55" applyNumberFormat="1" applyFont="1" applyBorder="1" applyAlignment="1">
      <alignment horizontal="center"/>
      <protection/>
    </xf>
    <xf numFmtId="2" fontId="0" fillId="0" borderId="32" xfId="55" applyNumberFormat="1" applyFont="1" applyBorder="1" applyAlignment="1">
      <alignment horizontal="center"/>
      <protection/>
    </xf>
    <xf numFmtId="2" fontId="14" fillId="0" borderId="40" xfId="55" applyNumberFormat="1" applyFont="1" applyBorder="1" applyAlignment="1">
      <alignment horizontal="center"/>
      <protection/>
    </xf>
    <xf numFmtId="2" fontId="16" fillId="0" borderId="15" xfId="55" applyNumberFormat="1" applyFont="1" applyBorder="1" applyAlignment="1">
      <alignment horizontal="center"/>
      <protection/>
    </xf>
    <xf numFmtId="2" fontId="16" fillId="0" borderId="18" xfId="55" applyNumberFormat="1" applyFont="1" applyBorder="1" applyAlignment="1">
      <alignment horizontal="center"/>
      <protection/>
    </xf>
    <xf numFmtId="2" fontId="16" fillId="0" borderId="32" xfId="55" applyNumberFormat="1" applyFont="1" applyBorder="1" applyAlignment="1">
      <alignment horizontal="center"/>
      <protection/>
    </xf>
    <xf numFmtId="2" fontId="14" fillId="0" borderId="39" xfId="55" applyNumberFormat="1" applyFont="1" applyBorder="1" applyAlignment="1">
      <alignment horizontal="center"/>
      <protection/>
    </xf>
    <xf numFmtId="0" fontId="16" fillId="0" borderId="15" xfId="55" applyFont="1" applyBorder="1" applyAlignment="1">
      <alignment vertical="top" wrapText="1"/>
      <protection/>
    </xf>
    <xf numFmtId="2" fontId="16" fillId="0" borderId="40" xfId="55" applyNumberFormat="1" applyFont="1" applyBorder="1" applyAlignment="1">
      <alignment horizontal="center"/>
      <protection/>
    </xf>
    <xf numFmtId="2" fontId="14" fillId="0" borderId="18" xfId="55" applyNumberFormat="1" applyFont="1" applyBorder="1" applyAlignment="1">
      <alignment horizontal="center"/>
      <protection/>
    </xf>
    <xf numFmtId="2" fontId="16" fillId="0" borderId="39" xfId="55" applyNumberFormat="1" applyFont="1" applyBorder="1" applyAlignment="1">
      <alignment horizontal="center"/>
      <protection/>
    </xf>
    <xf numFmtId="0" fontId="16" fillId="0" borderId="29" xfId="55" applyFont="1" applyBorder="1" applyAlignment="1">
      <alignment vertical="top" wrapText="1"/>
      <protection/>
    </xf>
    <xf numFmtId="0" fontId="16" fillId="0" borderId="24" xfId="55" applyFont="1" applyBorder="1" applyAlignment="1">
      <alignment horizontal="center" vertical="top" wrapText="1"/>
      <protection/>
    </xf>
    <xf numFmtId="0" fontId="16" fillId="0" borderId="24" xfId="55" applyNumberFormat="1" applyFont="1" applyFill="1" applyBorder="1" applyAlignment="1" applyProtection="1">
      <alignment horizontal="center" vertical="center"/>
      <protection locked="0"/>
    </xf>
    <xf numFmtId="0" fontId="0" fillId="0" borderId="68" xfId="55" applyFont="1" applyFill="1" applyBorder="1" applyAlignment="1" applyProtection="1">
      <alignment horizontal="left" vertical="center"/>
      <protection locked="0"/>
    </xf>
    <xf numFmtId="2" fontId="14" fillId="0" borderId="22" xfId="55" applyNumberFormat="1" applyFont="1" applyBorder="1" applyAlignment="1">
      <alignment horizontal="center"/>
      <protection/>
    </xf>
    <xf numFmtId="2" fontId="0" fillId="0" borderId="23" xfId="55" applyNumberFormat="1" applyFont="1" applyBorder="1" applyAlignment="1">
      <alignment horizontal="center"/>
      <protection/>
    </xf>
    <xf numFmtId="2" fontId="16" fillId="0" borderId="42" xfId="55" applyNumberFormat="1" applyFont="1" applyBorder="1" applyAlignment="1">
      <alignment horizontal="center"/>
      <protection/>
    </xf>
    <xf numFmtId="2" fontId="16" fillId="0" borderId="29" xfId="55" applyNumberFormat="1" applyFont="1" applyBorder="1" applyAlignment="1">
      <alignment horizontal="center"/>
      <protection/>
    </xf>
    <xf numFmtId="2" fontId="14" fillId="0" borderId="35" xfId="55" applyNumberFormat="1" applyFont="1" applyBorder="1" applyAlignment="1">
      <alignment horizontal="center"/>
      <protection/>
    </xf>
    <xf numFmtId="2" fontId="16" fillId="0" borderId="23" xfId="55" applyNumberFormat="1" applyFont="1" applyBorder="1" applyAlignment="1">
      <alignment horizontal="center"/>
      <protection/>
    </xf>
    <xf numFmtId="2" fontId="14" fillId="0" borderId="68" xfId="55" applyNumberFormat="1" applyFont="1" applyBorder="1" applyAlignment="1">
      <alignment horizontal="center"/>
      <protection/>
    </xf>
    <xf numFmtId="2" fontId="16" fillId="0" borderId="69" xfId="55" applyNumberFormat="1" applyFont="1" applyBorder="1" applyAlignment="1">
      <alignment horizontal="center"/>
      <protection/>
    </xf>
    <xf numFmtId="2" fontId="14" fillId="0" borderId="100" xfId="55" applyNumberFormat="1" applyFont="1" applyBorder="1" applyAlignment="1">
      <alignment horizontal="center"/>
      <protection/>
    </xf>
    <xf numFmtId="2" fontId="16" fillId="0" borderId="56" xfId="55" applyNumberFormat="1" applyFont="1" applyBorder="1" applyAlignment="1">
      <alignment horizontal="center"/>
      <protection/>
    </xf>
    <xf numFmtId="2" fontId="16" fillId="0" borderId="87" xfId="55" applyNumberFormat="1" applyFont="1" applyBorder="1" applyAlignment="1">
      <alignment horizontal="center"/>
      <protection/>
    </xf>
    <xf numFmtId="2" fontId="16" fillId="0" borderId="21" xfId="55" applyNumberFormat="1" applyFont="1" applyBorder="1" applyAlignment="1">
      <alignment horizontal="center"/>
      <protection/>
    </xf>
    <xf numFmtId="49" fontId="16" fillId="0" borderId="22" xfId="55" applyNumberFormat="1" applyFont="1" applyFill="1" applyBorder="1" applyAlignment="1" applyProtection="1">
      <alignment horizontal="center" vertical="center"/>
      <protection locked="0"/>
    </xf>
    <xf numFmtId="2" fontId="16" fillId="0" borderId="27" xfId="55" applyNumberFormat="1" applyFont="1" applyBorder="1" applyAlignment="1">
      <alignment horizontal="center"/>
      <protection/>
    </xf>
    <xf numFmtId="2" fontId="16" fillId="0" borderId="68" xfId="55" applyNumberFormat="1" applyFont="1" applyBorder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/>
      <protection locked="0"/>
    </xf>
    <xf numFmtId="0" fontId="16" fillId="0" borderId="0" xfId="55" applyFont="1" applyBorder="1" applyAlignment="1">
      <alignment vertical="top" wrapText="1"/>
      <protection/>
    </xf>
    <xf numFmtId="0" fontId="16" fillId="0" borderId="0" xfId="55" applyFont="1" applyBorder="1" applyAlignment="1">
      <alignment horizontal="center" vertical="top" wrapText="1"/>
      <protection/>
    </xf>
    <xf numFmtId="0" fontId="16" fillId="0" borderId="0" xfId="55" applyNumberFormat="1" applyFont="1" applyFill="1" applyBorder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left" vertical="center"/>
      <protection locked="0"/>
    </xf>
    <xf numFmtId="2" fontId="16" fillId="0" borderId="0" xfId="55" applyNumberFormat="1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16" fillId="0" borderId="0" xfId="55" applyFont="1" applyBorder="1">
      <alignment/>
      <protection/>
    </xf>
    <xf numFmtId="0" fontId="16" fillId="0" borderId="0" xfId="55" applyFont="1" applyBorder="1" applyAlignment="1">
      <alignment horizontal="center"/>
      <protection/>
    </xf>
    <xf numFmtId="0" fontId="0" fillId="0" borderId="0" xfId="55" applyBorder="1">
      <alignment/>
      <protection/>
    </xf>
    <xf numFmtId="0" fontId="22" fillId="0" borderId="0" xfId="55" applyFont="1">
      <alignment/>
      <protection/>
    </xf>
    <xf numFmtId="0" fontId="2" fillId="35" borderId="10" xfId="55" applyFont="1" applyFill="1" applyBorder="1" applyAlignment="1">
      <alignment horizontal="center" vertical="center" wrapText="1"/>
      <protection/>
    </xf>
    <xf numFmtId="0" fontId="2" fillId="35" borderId="11" xfId="55" applyFont="1" applyFill="1" applyBorder="1" applyAlignment="1">
      <alignment horizontal="left" vertical="center" wrapText="1"/>
      <protection/>
    </xf>
    <xf numFmtId="187" fontId="2" fillId="35" borderId="12" xfId="55" applyNumberFormat="1" applyFont="1" applyFill="1" applyBorder="1" applyAlignment="1">
      <alignment horizontal="center" vertical="center" wrapText="1"/>
      <protection/>
    </xf>
    <xf numFmtId="0" fontId="2" fillId="35" borderId="12" xfId="55" applyFont="1" applyFill="1" applyBorder="1" applyAlignment="1">
      <alignment horizontal="center" vertical="center" wrapText="1"/>
      <protection/>
    </xf>
    <xf numFmtId="0" fontId="2" fillId="35" borderId="33" xfId="55" applyFont="1" applyFill="1" applyBorder="1" applyAlignment="1">
      <alignment horizontal="left" vertical="center" wrapText="1"/>
      <protection/>
    </xf>
    <xf numFmtId="0" fontId="2" fillId="35" borderId="86" xfId="55" applyFont="1" applyFill="1" applyBorder="1" applyAlignment="1">
      <alignment horizontal="center" vertical="center" wrapText="1"/>
      <protection/>
    </xf>
    <xf numFmtId="0" fontId="2" fillId="35" borderId="13" xfId="55" applyFont="1" applyFill="1" applyBorder="1" applyAlignment="1">
      <alignment horizontal="center" vertical="center"/>
      <protection/>
    </xf>
    <xf numFmtId="0" fontId="6" fillId="0" borderId="0" xfId="55" applyFont="1" applyBorder="1">
      <alignment/>
      <protection/>
    </xf>
    <xf numFmtId="0" fontId="52" fillId="35" borderId="43" xfId="55" applyFont="1" applyFill="1" applyBorder="1" applyAlignment="1">
      <alignment horizontal="center" vertical="center"/>
      <protection/>
    </xf>
    <xf numFmtId="0" fontId="52" fillId="35" borderId="12" xfId="55" applyFont="1" applyFill="1" applyBorder="1" applyAlignment="1">
      <alignment horizontal="center" vertical="center"/>
      <protection/>
    </xf>
    <xf numFmtId="0" fontId="52" fillId="35" borderId="13" xfId="55" applyFont="1" applyFill="1" applyBorder="1" applyAlignment="1">
      <alignment horizontal="center" vertical="center"/>
      <protection/>
    </xf>
    <xf numFmtId="0" fontId="6" fillId="0" borderId="0" xfId="55" applyFont="1" applyFill="1">
      <alignment/>
      <protection/>
    </xf>
    <xf numFmtId="0" fontId="6" fillId="0" borderId="0" xfId="55" applyFont="1">
      <alignment/>
      <protection/>
    </xf>
    <xf numFmtId="0" fontId="0" fillId="0" borderId="69" xfId="55" applyFont="1" applyFill="1" applyBorder="1" applyAlignment="1" applyProtection="1">
      <alignment horizontal="left"/>
      <protection locked="0"/>
    </xf>
    <xf numFmtId="0" fontId="16" fillId="0" borderId="98" xfId="55" applyFont="1" applyBorder="1" applyAlignment="1">
      <alignment horizontal="center"/>
      <protection/>
    </xf>
    <xf numFmtId="0" fontId="8" fillId="0" borderId="85" xfId="55" applyNumberFormat="1" applyFont="1" applyBorder="1" applyAlignment="1" applyProtection="1">
      <alignment horizontal="centerContinuous"/>
      <protection locked="0"/>
    </xf>
    <xf numFmtId="0" fontId="8" fillId="0" borderId="17" xfId="55" applyNumberFormat="1" applyFont="1" applyFill="1" applyBorder="1" applyAlignment="1" applyProtection="1">
      <alignment horizontal="center"/>
      <protection locked="0"/>
    </xf>
    <xf numFmtId="0" fontId="8" fillId="33" borderId="18" xfId="55" applyFont="1" applyFill="1" applyBorder="1" applyAlignment="1" applyProtection="1">
      <alignment horizontal="left"/>
      <protection locked="0"/>
    </xf>
    <xf numFmtId="173" fontId="0" fillId="0" borderId="75" xfId="55" applyNumberFormat="1" applyFont="1" applyFill="1" applyBorder="1" applyAlignment="1" applyProtection="1" quotePrefix="1">
      <alignment horizontal="center"/>
      <protection hidden="1"/>
    </xf>
    <xf numFmtId="173" fontId="2" fillId="0" borderId="55" xfId="55" applyNumberFormat="1" applyFont="1" applyFill="1" applyBorder="1" applyAlignment="1" applyProtection="1">
      <alignment horizontal="center"/>
      <protection hidden="1"/>
    </xf>
    <xf numFmtId="189" fontId="53" fillId="0" borderId="75" xfId="55" applyNumberFormat="1" applyFont="1" applyFill="1" applyBorder="1" applyAlignment="1" applyProtection="1">
      <alignment horizontal="center"/>
      <protection hidden="1"/>
    </xf>
    <xf numFmtId="173" fontId="36" fillId="0" borderId="16" xfId="55" applyNumberFormat="1" applyFont="1" applyFill="1" applyBorder="1" applyAlignment="1" applyProtection="1">
      <alignment horizontal="center"/>
      <protection hidden="1"/>
    </xf>
    <xf numFmtId="173" fontId="36" fillId="0" borderId="84" xfId="55" applyNumberFormat="1" applyFont="1" applyFill="1" applyBorder="1" applyAlignment="1" applyProtection="1">
      <alignment horizontal="center"/>
      <protection hidden="1"/>
    </xf>
    <xf numFmtId="173" fontId="36" fillId="0" borderId="25" xfId="55" applyNumberFormat="1" applyFont="1" applyFill="1" applyBorder="1" applyAlignment="1" applyProtection="1">
      <alignment horizontal="center"/>
      <protection hidden="1"/>
    </xf>
    <xf numFmtId="173" fontId="36" fillId="0" borderId="55" xfId="55" applyNumberFormat="1" applyFont="1" applyFill="1" applyBorder="1" applyAlignment="1" applyProtection="1">
      <alignment horizontal="center"/>
      <protection hidden="1"/>
    </xf>
    <xf numFmtId="173" fontId="0" fillId="0" borderId="0" xfId="55" applyNumberFormat="1">
      <alignment/>
      <protection/>
    </xf>
    <xf numFmtId="0" fontId="0" fillId="0" borderId="32" xfId="55" applyFont="1" applyFill="1" applyBorder="1" applyAlignment="1" applyProtection="1">
      <alignment horizontal="left"/>
      <protection locked="0"/>
    </xf>
    <xf numFmtId="0" fontId="16" fillId="0" borderId="15" xfId="55" applyFont="1" applyBorder="1" applyAlignment="1">
      <alignment horizontal="center" vertical="top" wrapText="1"/>
      <protection/>
    </xf>
    <xf numFmtId="0" fontId="28" fillId="0" borderId="18" xfId="55" applyFont="1" applyBorder="1" applyAlignment="1">
      <alignment horizontal="center" vertical="top" wrapText="1"/>
      <protection/>
    </xf>
    <xf numFmtId="173" fontId="0" fillId="0" borderId="32" xfId="55" applyNumberFormat="1" applyFont="1" applyFill="1" applyBorder="1" applyAlignment="1" applyProtection="1" quotePrefix="1">
      <alignment horizontal="center"/>
      <protection hidden="1"/>
    </xf>
    <xf numFmtId="173" fontId="2" fillId="0" borderId="39" xfId="55" applyNumberFormat="1" applyFont="1" applyFill="1" applyBorder="1" applyAlignment="1" applyProtection="1">
      <alignment horizontal="center"/>
      <protection hidden="1"/>
    </xf>
    <xf numFmtId="173" fontId="36" fillId="0" borderId="32" xfId="55" applyNumberFormat="1" applyFont="1" applyFill="1" applyBorder="1" applyAlignment="1" applyProtection="1">
      <alignment horizontal="center"/>
      <protection hidden="1"/>
    </xf>
    <xf numFmtId="173" fontId="36" fillId="0" borderId="17" xfId="55" applyNumberFormat="1" applyFont="1" applyFill="1" applyBorder="1" applyAlignment="1" applyProtection="1">
      <alignment horizontal="center"/>
      <protection hidden="1"/>
    </xf>
    <xf numFmtId="173" fontId="36" fillId="0" borderId="15" xfId="55" applyNumberFormat="1" applyFont="1" applyFill="1" applyBorder="1" applyAlignment="1" applyProtection="1">
      <alignment horizontal="center"/>
      <protection hidden="1"/>
    </xf>
    <xf numFmtId="189" fontId="53" fillId="0" borderId="17" xfId="55" applyNumberFormat="1" applyFont="1" applyFill="1" applyBorder="1" applyAlignment="1" applyProtection="1">
      <alignment horizontal="center"/>
      <protection hidden="1"/>
    </xf>
    <xf numFmtId="173" fontId="36" fillId="0" borderId="39" xfId="55" applyNumberFormat="1" applyFont="1" applyFill="1" applyBorder="1" applyAlignment="1" applyProtection="1">
      <alignment horizontal="center"/>
      <protection hidden="1"/>
    </xf>
    <xf numFmtId="0" fontId="28" fillId="0" borderId="17" xfId="55" applyFont="1" applyBorder="1" applyAlignment="1">
      <alignment horizontal="center" vertical="top" wrapText="1"/>
      <protection/>
    </xf>
    <xf numFmtId="189" fontId="53" fillId="0" borderId="39" xfId="55" applyNumberFormat="1" applyFont="1" applyFill="1" applyBorder="1" applyAlignment="1" applyProtection="1">
      <alignment horizontal="center"/>
      <protection hidden="1"/>
    </xf>
    <xf numFmtId="0" fontId="8" fillId="0" borderId="17" xfId="55" applyNumberFormat="1" applyFont="1" applyBorder="1" applyAlignment="1" applyProtection="1">
      <alignment horizontal="centerContinuous"/>
      <protection locked="0"/>
    </xf>
    <xf numFmtId="189" fontId="53" fillId="0" borderId="15" xfId="55" applyNumberFormat="1" applyFont="1" applyFill="1" applyBorder="1" applyAlignment="1" applyProtection="1">
      <alignment horizontal="center"/>
      <protection hidden="1"/>
    </xf>
    <xf numFmtId="189" fontId="53" fillId="0" borderId="32" xfId="55" applyNumberFormat="1" applyFont="1" applyFill="1" applyBorder="1" applyAlignment="1" applyProtection="1">
      <alignment horizontal="center"/>
      <protection hidden="1"/>
    </xf>
    <xf numFmtId="0" fontId="16" fillId="0" borderId="15" xfId="55" applyFont="1" applyBorder="1" applyAlignment="1">
      <alignment horizontal="center"/>
      <protection/>
    </xf>
    <xf numFmtId="0" fontId="28" fillId="0" borderId="17" xfId="55" applyFont="1" applyBorder="1" applyAlignment="1">
      <alignment horizontal="center"/>
      <protection/>
    </xf>
    <xf numFmtId="0" fontId="0" fillId="0" borderId="23" xfId="55" applyFont="1" applyFill="1" applyBorder="1" applyAlignment="1" applyProtection="1">
      <alignment horizontal="left"/>
      <protection locked="0"/>
    </xf>
    <xf numFmtId="0" fontId="16" fillId="0" borderId="29" xfId="55" applyFont="1" applyBorder="1" applyAlignment="1">
      <alignment horizontal="center" vertical="top" wrapText="1"/>
      <protection/>
    </xf>
    <xf numFmtId="0" fontId="28" fillId="0" borderId="24" xfId="55" applyFont="1" applyBorder="1" applyAlignment="1">
      <alignment horizontal="center" vertical="top" wrapText="1"/>
      <protection/>
    </xf>
    <xf numFmtId="0" fontId="8" fillId="0" borderId="24" xfId="55" applyNumberFormat="1" applyFont="1" applyFill="1" applyBorder="1" applyAlignment="1" applyProtection="1">
      <alignment horizontal="center"/>
      <protection locked="0"/>
    </xf>
    <xf numFmtId="0" fontId="8" fillId="33" borderId="35" xfId="55" applyFont="1" applyFill="1" applyBorder="1" applyAlignment="1" applyProtection="1">
      <alignment horizontal="left"/>
      <protection locked="0"/>
    </xf>
    <xf numFmtId="173" fontId="0" fillId="0" borderId="23" xfId="55" applyNumberFormat="1" applyFont="1" applyFill="1" applyBorder="1" applyAlignment="1" applyProtection="1" quotePrefix="1">
      <alignment horizontal="center"/>
      <protection hidden="1"/>
    </xf>
    <xf numFmtId="173" fontId="2" fillId="0" borderId="68" xfId="55" applyNumberFormat="1" applyFont="1" applyFill="1" applyBorder="1" applyAlignment="1" applyProtection="1">
      <alignment horizontal="center"/>
      <protection hidden="1"/>
    </xf>
    <xf numFmtId="173" fontId="36" fillId="0" borderId="23" xfId="55" applyNumberFormat="1" applyFont="1" applyFill="1" applyBorder="1" applyAlignment="1" applyProtection="1">
      <alignment horizontal="center"/>
      <protection hidden="1"/>
    </xf>
    <xf numFmtId="173" fontId="36" fillId="0" borderId="24" xfId="55" applyNumberFormat="1" applyFont="1" applyFill="1" applyBorder="1" applyAlignment="1" applyProtection="1">
      <alignment horizontal="center"/>
      <protection hidden="1"/>
    </xf>
    <xf numFmtId="189" fontId="53" fillId="0" borderId="24" xfId="55" applyNumberFormat="1" applyFont="1" applyFill="1" applyBorder="1" applyAlignment="1" applyProtection="1">
      <alignment horizontal="center"/>
      <protection hidden="1"/>
    </xf>
    <xf numFmtId="173" fontId="36" fillId="0" borderId="29" xfId="55" applyNumberFormat="1" applyFont="1" applyFill="1" applyBorder="1" applyAlignment="1" applyProtection="1">
      <alignment horizontal="center"/>
      <protection hidden="1"/>
    </xf>
    <xf numFmtId="173" fontId="36" fillId="0" borderId="68" xfId="55" applyNumberFormat="1" applyFont="1" applyFill="1" applyBorder="1" applyAlignment="1" applyProtection="1">
      <alignment horizontal="center"/>
      <protection hidden="1"/>
    </xf>
    <xf numFmtId="0" fontId="33" fillId="33" borderId="0" xfId="55" applyFont="1" applyFill="1" applyBorder="1">
      <alignment/>
      <protection/>
    </xf>
    <xf numFmtId="0" fontId="0" fillId="0" borderId="48" xfId="55" applyFont="1" applyBorder="1">
      <alignment/>
      <protection/>
    </xf>
    <xf numFmtId="0" fontId="0" fillId="0" borderId="48" xfId="55" applyFont="1" applyBorder="1" applyAlignment="1">
      <alignment horizontal="center"/>
      <protection/>
    </xf>
    <xf numFmtId="0" fontId="2" fillId="35" borderId="11" xfId="55" applyFont="1" applyFill="1" applyBorder="1" applyAlignment="1">
      <alignment horizontal="center" vertical="center"/>
      <protection/>
    </xf>
    <xf numFmtId="0" fontId="2" fillId="35" borderId="12" xfId="55" applyFont="1" applyFill="1" applyBorder="1" applyAlignment="1">
      <alignment horizontal="center" vertical="center"/>
      <protection/>
    </xf>
    <xf numFmtId="0" fontId="2" fillId="35" borderId="13" xfId="55" applyFont="1" applyFill="1" applyBorder="1" applyAlignment="1">
      <alignment horizontal="left" vertical="center"/>
      <protection/>
    </xf>
    <xf numFmtId="0" fontId="2" fillId="35" borderId="47" xfId="55" applyFont="1" applyFill="1" applyBorder="1" applyAlignment="1">
      <alignment horizontal="center" vertical="center"/>
      <protection/>
    </xf>
    <xf numFmtId="0" fontId="0" fillId="0" borderId="17" xfId="55" applyNumberFormat="1" applyFont="1" applyFill="1" applyBorder="1" applyAlignment="1" applyProtection="1">
      <alignment horizontal="center"/>
      <protection locked="0"/>
    </xf>
    <xf numFmtId="0" fontId="0" fillId="33" borderId="18" xfId="55" applyFont="1" applyFill="1" applyBorder="1" applyAlignment="1" applyProtection="1">
      <alignment horizontal="left"/>
      <protection locked="0"/>
    </xf>
    <xf numFmtId="173" fontId="0" fillId="0" borderId="20" xfId="55" applyNumberFormat="1" applyFont="1" applyFill="1" applyBorder="1" applyAlignment="1" applyProtection="1" quotePrefix="1">
      <alignment horizontal="center"/>
      <protection hidden="1"/>
    </xf>
    <xf numFmtId="173" fontId="2" fillId="0" borderId="0" xfId="55" applyNumberFormat="1" applyFont="1" applyFill="1" applyBorder="1" applyAlignment="1" applyProtection="1">
      <alignment horizontal="center"/>
      <protection hidden="1"/>
    </xf>
    <xf numFmtId="0" fontId="0" fillId="0" borderId="24" xfId="55" applyNumberFormat="1" applyFont="1" applyFill="1" applyBorder="1" applyAlignment="1" applyProtection="1">
      <alignment horizontal="center"/>
      <protection locked="0"/>
    </xf>
    <xf numFmtId="0" fontId="0" fillId="33" borderId="35" xfId="55" applyFont="1" applyFill="1" applyBorder="1" applyAlignment="1" applyProtection="1">
      <alignment horizontal="left"/>
      <protection locked="0"/>
    </xf>
    <xf numFmtId="173" fontId="0" fillId="0" borderId="22" xfId="55" applyNumberFormat="1" applyFont="1" applyFill="1" applyBorder="1" applyAlignment="1" applyProtection="1" quotePrefix="1">
      <alignment horizontal="center"/>
      <protection hidden="1"/>
    </xf>
    <xf numFmtId="0" fontId="55" fillId="0" borderId="0" xfId="63" applyAlignment="1">
      <alignment horizontal="center"/>
      <protection/>
    </xf>
    <xf numFmtId="0" fontId="5" fillId="0" borderId="0" xfId="63" applyFont="1" applyAlignment="1">
      <alignment horizontal="left" vertical="center"/>
      <protection/>
    </xf>
    <xf numFmtId="0" fontId="35" fillId="0" borderId="0" xfId="63" applyFont="1">
      <alignment/>
      <protection/>
    </xf>
    <xf numFmtId="0" fontId="4" fillId="0" borderId="0" xfId="63" applyFont="1" applyAlignment="1">
      <alignment horizontal="left" vertical="center"/>
      <protection/>
    </xf>
    <xf numFmtId="0" fontId="33" fillId="0" borderId="0" xfId="63" applyFont="1">
      <alignment/>
      <protection/>
    </xf>
    <xf numFmtId="0" fontId="58" fillId="0" borderId="0" xfId="63" applyFont="1" applyAlignment="1">
      <alignment horizontal="center" vertical="center"/>
      <protection/>
    </xf>
    <xf numFmtId="173" fontId="2" fillId="0" borderId="0" xfId="63" applyNumberFormat="1" applyFont="1" applyAlignment="1">
      <alignment horizontal="center"/>
      <protection/>
    </xf>
    <xf numFmtId="2" fontId="55" fillId="0" borderId="0" xfId="63" applyNumberFormat="1" applyAlignment="1">
      <alignment horizontal="center"/>
      <protection/>
    </xf>
    <xf numFmtId="0" fontId="50" fillId="0" borderId="0" xfId="63" applyFont="1" applyFill="1" applyBorder="1" applyAlignment="1">
      <alignment horizontal="left"/>
      <protection/>
    </xf>
    <xf numFmtId="0" fontId="55" fillId="0" borderId="0" xfId="63">
      <alignment/>
      <protection/>
    </xf>
    <xf numFmtId="173" fontId="2" fillId="0" borderId="0" xfId="63" applyNumberFormat="1" applyFont="1">
      <alignment/>
      <protection/>
    </xf>
    <xf numFmtId="2" fontId="35" fillId="0" borderId="0" xfId="63" applyNumberFormat="1" applyFont="1">
      <alignment/>
      <protection/>
    </xf>
    <xf numFmtId="0" fontId="27" fillId="34" borderId="137" xfId="63" applyFont="1" applyFill="1" applyBorder="1" applyAlignment="1">
      <alignment horizontal="center" vertical="center"/>
      <protection/>
    </xf>
    <xf numFmtId="0" fontId="14" fillId="34" borderId="52" xfId="63" applyFont="1" applyFill="1" applyBorder="1" applyAlignment="1">
      <alignment horizontal="left" vertical="center" wrapText="1"/>
      <protection/>
    </xf>
    <xf numFmtId="0" fontId="2" fillId="34" borderId="12" xfId="63" applyFont="1" applyFill="1" applyBorder="1" applyAlignment="1">
      <alignment horizontal="center" vertical="center"/>
      <protection/>
    </xf>
    <xf numFmtId="0" fontId="2" fillId="34" borderId="138" xfId="63" applyFont="1" applyFill="1" applyBorder="1" applyAlignment="1">
      <alignment horizontal="center" vertical="center"/>
      <protection/>
    </xf>
    <xf numFmtId="0" fontId="2" fillId="34" borderId="28" xfId="63" applyFont="1" applyFill="1" applyBorder="1" applyAlignment="1">
      <alignment horizontal="center" vertical="center"/>
      <protection/>
    </xf>
    <xf numFmtId="0" fontId="2" fillId="34" borderId="139" xfId="63" applyFont="1" applyFill="1" applyBorder="1" applyAlignment="1">
      <alignment horizontal="left" vertical="center"/>
      <protection/>
    </xf>
    <xf numFmtId="0" fontId="2" fillId="34" borderId="50" xfId="63" applyFont="1" applyFill="1" applyBorder="1" applyAlignment="1">
      <alignment horizontal="left" vertical="center"/>
      <protection/>
    </xf>
    <xf numFmtId="173" fontId="2" fillId="34" borderId="137" xfId="63" applyNumberFormat="1" applyFont="1" applyFill="1" applyBorder="1" applyAlignment="1">
      <alignment horizontal="center" vertical="center"/>
      <protection/>
    </xf>
    <xf numFmtId="2" fontId="2" fillId="34" borderId="34" xfId="63" applyNumberFormat="1" applyFont="1" applyFill="1" applyBorder="1" applyAlignment="1">
      <alignment horizontal="center" wrapText="1"/>
      <protection/>
    </xf>
    <xf numFmtId="0" fontId="2" fillId="34" borderId="137" xfId="63" applyFont="1" applyFill="1" applyBorder="1" applyAlignment="1">
      <alignment horizontal="center" vertical="center"/>
      <protection/>
    </xf>
    <xf numFmtId="0" fontId="0" fillId="0" borderId="0" xfId="63" applyFont="1">
      <alignment/>
      <protection/>
    </xf>
    <xf numFmtId="0" fontId="27" fillId="0" borderId="79" xfId="63" applyFont="1" applyBorder="1" applyAlignment="1">
      <alignment horizontal="center"/>
      <protection/>
    </xf>
    <xf numFmtId="0" fontId="0" fillId="0" borderId="58" xfId="63" applyFont="1" applyBorder="1" applyAlignment="1">
      <alignment horizontal="left"/>
      <protection/>
    </xf>
    <xf numFmtId="0" fontId="0" fillId="0" borderId="16" xfId="63" applyFont="1" applyBorder="1" applyAlignment="1">
      <alignment horizontal="left"/>
      <protection/>
    </xf>
    <xf numFmtId="0" fontId="0" fillId="0" borderId="98" xfId="63" applyFont="1" applyBorder="1" applyAlignment="1">
      <alignment horizontal="center"/>
      <protection/>
    </xf>
    <xf numFmtId="0" fontId="0" fillId="0" borderId="84" xfId="63" applyFont="1" applyBorder="1" applyAlignment="1">
      <alignment horizontal="center"/>
      <protection/>
    </xf>
    <xf numFmtId="0" fontId="0" fillId="0" borderId="87" xfId="63" applyFont="1" applyBorder="1" applyAlignment="1" applyProtection="1">
      <alignment horizontal="left"/>
      <protection/>
    </xf>
    <xf numFmtId="173" fontId="2" fillId="0" borderId="79" xfId="63" applyNumberFormat="1" applyFont="1" applyBorder="1" applyAlignment="1">
      <alignment horizontal="center"/>
      <protection/>
    </xf>
    <xf numFmtId="173" fontId="2" fillId="0" borderId="98" xfId="63" applyNumberFormat="1" applyFont="1" applyBorder="1" applyAlignment="1">
      <alignment horizontal="center"/>
      <protection/>
    </xf>
    <xf numFmtId="173" fontId="0" fillId="0" borderId="84" xfId="63" applyNumberFormat="1" applyFont="1" applyBorder="1" applyAlignment="1">
      <alignment horizontal="center"/>
      <protection/>
    </xf>
    <xf numFmtId="173" fontId="2" fillId="0" borderId="84" xfId="63" applyNumberFormat="1" applyFont="1" applyBorder="1" applyAlignment="1">
      <alignment horizontal="center"/>
      <protection/>
    </xf>
    <xf numFmtId="2" fontId="2" fillId="0" borderId="85" xfId="63" applyNumberFormat="1" applyFont="1" applyBorder="1" applyAlignment="1">
      <alignment horizontal="center"/>
      <protection/>
    </xf>
    <xf numFmtId="2" fontId="2" fillId="0" borderId="79" xfId="63" applyNumberFormat="1" applyFont="1" applyBorder="1" applyAlignment="1">
      <alignment horizontal="center"/>
      <protection/>
    </xf>
    <xf numFmtId="0" fontId="27" fillId="0" borderId="20" xfId="63" applyFont="1" applyBorder="1" applyAlignment="1">
      <alignment horizontal="center"/>
      <protection/>
    </xf>
    <xf numFmtId="0" fontId="0" fillId="0" borderId="62" xfId="63" applyFont="1" applyBorder="1" applyAlignment="1">
      <alignment horizontal="left"/>
      <protection/>
    </xf>
    <xf numFmtId="0" fontId="0" fillId="0" borderId="17" xfId="63" applyFont="1" applyBorder="1" applyAlignment="1">
      <alignment horizontal="left"/>
      <protection/>
    </xf>
    <xf numFmtId="0" fontId="0" fillId="0" borderId="15" xfId="63" applyFont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0" fillId="0" borderId="39" xfId="63" applyFont="1" applyBorder="1" applyAlignment="1" applyProtection="1">
      <alignment horizontal="left"/>
      <protection/>
    </xf>
    <xf numFmtId="173" fontId="2" fillId="0" borderId="20" xfId="63" applyNumberFormat="1" applyFont="1" applyBorder="1" applyAlignment="1">
      <alignment horizontal="center"/>
      <protection/>
    </xf>
    <xf numFmtId="173" fontId="2" fillId="0" borderId="15" xfId="63" applyNumberFormat="1" applyFont="1" applyBorder="1" applyAlignment="1">
      <alignment horizontal="center"/>
      <protection/>
    </xf>
    <xf numFmtId="173" fontId="0" fillId="0" borderId="17" xfId="63" applyNumberFormat="1" applyFont="1" applyBorder="1" applyAlignment="1">
      <alignment horizontal="center"/>
      <protection/>
    </xf>
    <xf numFmtId="173" fontId="2" fillId="0" borderId="17" xfId="63" applyNumberFormat="1" applyFont="1" applyBorder="1" applyAlignment="1">
      <alignment horizontal="center"/>
      <protection/>
    </xf>
    <xf numFmtId="2" fontId="2" fillId="0" borderId="18" xfId="63" applyNumberFormat="1" applyFont="1" applyBorder="1" applyAlignment="1">
      <alignment horizontal="center"/>
      <protection/>
    </xf>
    <xf numFmtId="2" fontId="2" fillId="0" borderId="20" xfId="63" applyNumberFormat="1" applyFont="1" applyBorder="1" applyAlignment="1">
      <alignment horizontal="center"/>
      <protection/>
    </xf>
    <xf numFmtId="173" fontId="0" fillId="0" borderId="15" xfId="63" applyNumberFormat="1" applyFont="1" applyBorder="1" applyAlignment="1">
      <alignment horizontal="center"/>
      <protection/>
    </xf>
    <xf numFmtId="0" fontId="8" fillId="0" borderId="20" xfId="63" applyFont="1" applyBorder="1" applyAlignment="1">
      <alignment horizontal="center"/>
      <protection/>
    </xf>
    <xf numFmtId="0" fontId="0" fillId="0" borderId="15" xfId="63" applyFont="1" applyBorder="1" applyAlignment="1">
      <alignment horizontal="left"/>
      <protection/>
    </xf>
    <xf numFmtId="0" fontId="0" fillId="0" borderId="17" xfId="63" applyFont="1" applyBorder="1">
      <alignment/>
      <protection/>
    </xf>
    <xf numFmtId="173" fontId="2" fillId="0" borderId="140" xfId="63" applyNumberFormat="1" applyFont="1" applyBorder="1" applyAlignment="1">
      <alignment horizontal="center"/>
      <protection/>
    </xf>
    <xf numFmtId="173" fontId="2" fillId="0" borderId="82" xfId="63" applyNumberFormat="1" applyFont="1" applyBorder="1" applyAlignment="1">
      <alignment horizontal="center"/>
      <protection/>
    </xf>
    <xf numFmtId="173" fontId="0" fillId="0" borderId="82" xfId="63" applyNumberFormat="1" applyFont="1" applyBorder="1" applyAlignment="1">
      <alignment horizontal="center"/>
      <protection/>
    </xf>
    <xf numFmtId="2" fontId="2" fillId="0" borderId="83" xfId="63" applyNumberFormat="1" applyFont="1" applyBorder="1" applyAlignment="1">
      <alignment horizontal="center"/>
      <protection/>
    </xf>
    <xf numFmtId="2" fontId="2" fillId="0" borderId="141" xfId="63" applyNumberFormat="1" applyFont="1" applyBorder="1" applyAlignment="1">
      <alignment horizontal="center"/>
      <protection/>
    </xf>
    <xf numFmtId="0" fontId="8" fillId="0" borderId="31" xfId="63" applyFont="1" applyBorder="1" applyAlignment="1">
      <alignment horizontal="center"/>
      <protection/>
    </xf>
    <xf numFmtId="0" fontId="0" fillId="0" borderId="49" xfId="63" applyFont="1" applyBorder="1" applyAlignment="1">
      <alignment horizontal="left"/>
      <protection/>
    </xf>
    <xf numFmtId="0" fontId="0" fillId="0" borderId="37" xfId="63" applyFont="1" applyBorder="1">
      <alignment/>
      <protection/>
    </xf>
    <xf numFmtId="0" fontId="0" fillId="0" borderId="36" xfId="63" applyFont="1" applyBorder="1" applyAlignment="1">
      <alignment horizontal="center"/>
      <protection/>
    </xf>
    <xf numFmtId="0" fontId="0" fillId="0" borderId="37" xfId="63" applyFont="1" applyBorder="1" applyAlignment="1">
      <alignment horizontal="center"/>
      <protection/>
    </xf>
    <xf numFmtId="0" fontId="0" fillId="0" borderId="68" xfId="63" applyFont="1" applyBorder="1" applyAlignment="1" applyProtection="1">
      <alignment horizontal="left"/>
      <protection/>
    </xf>
    <xf numFmtId="173" fontId="6" fillId="0" borderId="31" xfId="63" applyNumberFormat="1" applyFont="1" applyBorder="1" applyAlignment="1">
      <alignment horizontal="center"/>
      <protection/>
    </xf>
    <xf numFmtId="0" fontId="0" fillId="0" borderId="50" xfId="63" applyFont="1" applyBorder="1">
      <alignment/>
      <protection/>
    </xf>
    <xf numFmtId="0" fontId="0" fillId="0" borderId="52" xfId="63" applyFont="1" applyBorder="1">
      <alignment/>
      <protection/>
    </xf>
    <xf numFmtId="0" fontId="8" fillId="0" borderId="0" xfId="63" applyFont="1" applyBorder="1" applyAlignment="1">
      <alignment horizontal="center"/>
      <protection/>
    </xf>
    <xf numFmtId="0" fontId="0" fillId="0" borderId="0" xfId="63" applyFont="1" applyBorder="1" applyAlignment="1">
      <alignment horizontal="left"/>
      <protection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63" applyFont="1" applyBorder="1" applyAlignment="1" applyProtection="1">
      <alignment horizontal="left"/>
      <protection/>
    </xf>
    <xf numFmtId="173" fontId="2" fillId="0" borderId="0" xfId="63" applyNumberFormat="1" applyFont="1" applyBorder="1" applyAlignment="1">
      <alignment horizontal="center"/>
      <protection/>
    </xf>
    <xf numFmtId="173" fontId="0" fillId="0" borderId="0" xfId="63" applyNumberFormat="1" applyFont="1" applyBorder="1" applyAlignment="1">
      <alignment horizontal="center"/>
      <protection/>
    </xf>
    <xf numFmtId="2" fontId="2" fillId="0" borderId="0" xfId="63" applyNumberFormat="1" applyFont="1" applyBorder="1" applyAlignment="1">
      <alignment horizontal="center"/>
      <protection/>
    </xf>
    <xf numFmtId="0" fontId="50" fillId="0" borderId="0" xfId="63" applyFont="1">
      <alignment/>
      <protection/>
    </xf>
    <xf numFmtId="0" fontId="35" fillId="0" borderId="0" xfId="63" applyFont="1" applyAlignment="1">
      <alignment horizontal="center"/>
      <protection/>
    </xf>
    <xf numFmtId="173" fontId="38" fillId="0" borderId="0" xfId="63" applyNumberFormat="1" applyFont="1">
      <alignment/>
      <protection/>
    </xf>
    <xf numFmtId="0" fontId="27" fillId="34" borderId="10" xfId="63" applyFont="1" applyFill="1" applyBorder="1" applyAlignment="1">
      <alignment horizontal="center" vertical="center"/>
      <protection/>
    </xf>
    <xf numFmtId="0" fontId="14" fillId="34" borderId="11" xfId="63" applyFont="1" applyFill="1" applyBorder="1" applyAlignment="1">
      <alignment horizontal="left" vertical="center" wrapText="1"/>
      <protection/>
    </xf>
    <xf numFmtId="0" fontId="2" fillId="34" borderId="34" xfId="63" applyFont="1" applyFill="1" applyBorder="1" applyAlignment="1">
      <alignment horizontal="left" vertical="center"/>
      <protection/>
    </xf>
    <xf numFmtId="0" fontId="2" fillId="34" borderId="10" xfId="63" applyFont="1" applyFill="1" applyBorder="1" applyAlignment="1">
      <alignment horizontal="left" vertical="center"/>
      <protection/>
    </xf>
    <xf numFmtId="173" fontId="2" fillId="34" borderId="10" xfId="63" applyNumberFormat="1" applyFont="1" applyFill="1" applyBorder="1" applyAlignment="1">
      <alignment horizontal="center" vertical="center"/>
      <protection/>
    </xf>
    <xf numFmtId="0" fontId="2" fillId="34" borderId="11" xfId="63" applyFont="1" applyFill="1" applyBorder="1" applyAlignment="1">
      <alignment horizontal="center" vertical="center"/>
      <protection/>
    </xf>
    <xf numFmtId="2" fontId="2" fillId="34" borderId="44" xfId="63" applyNumberFormat="1" applyFont="1" applyFill="1" applyBorder="1" applyAlignment="1">
      <alignment wrapText="1"/>
      <protection/>
    </xf>
    <xf numFmtId="0" fontId="2" fillId="34" borderId="10" xfId="63" applyFont="1" applyFill="1" applyBorder="1" applyAlignment="1">
      <alignment horizontal="center" vertical="center"/>
      <protection/>
    </xf>
    <xf numFmtId="0" fontId="0" fillId="0" borderId="98" xfId="63" applyFont="1" applyBorder="1" applyAlignment="1">
      <alignment horizontal="left"/>
      <protection/>
    </xf>
    <xf numFmtId="0" fontId="0" fillId="0" borderId="16" xfId="63" applyFont="1" applyBorder="1" applyAlignment="1">
      <alignment horizontal="center"/>
      <protection/>
    </xf>
    <xf numFmtId="0" fontId="0" fillId="0" borderId="18" xfId="61" applyFont="1" applyBorder="1" applyAlignment="1" applyProtection="1">
      <alignment horizontal="left"/>
      <protection/>
    </xf>
    <xf numFmtId="0" fontId="0" fillId="0" borderId="79" xfId="63" applyFont="1" applyBorder="1" applyAlignment="1">
      <alignment horizontal="left"/>
      <protection/>
    </xf>
    <xf numFmtId="173" fontId="0" fillId="0" borderId="98" xfId="63" applyNumberFormat="1" applyFont="1" applyBorder="1" applyAlignment="1">
      <alignment horizontal="center"/>
      <protection/>
    </xf>
    <xf numFmtId="0" fontId="0" fillId="0" borderId="20" xfId="63" applyFont="1" applyBorder="1" applyAlignment="1">
      <alignment horizontal="left"/>
      <protection/>
    </xf>
    <xf numFmtId="173" fontId="0" fillId="0" borderId="25" xfId="63" applyNumberFormat="1" applyFont="1" applyBorder="1" applyAlignment="1">
      <alignment horizontal="center"/>
      <protection/>
    </xf>
    <xf numFmtId="173" fontId="0" fillId="0" borderId="16" xfId="63" applyNumberFormat="1" applyFont="1" applyBorder="1" applyAlignment="1">
      <alignment horizontal="center"/>
      <protection/>
    </xf>
    <xf numFmtId="2" fontId="2" fillId="0" borderId="26" xfId="63" applyNumberFormat="1" applyFont="1" applyBorder="1" applyAlignment="1">
      <alignment horizontal="center"/>
      <protection/>
    </xf>
    <xf numFmtId="2" fontId="2" fillId="0" borderId="14" xfId="63" applyNumberFormat="1" applyFont="1" applyBorder="1" applyAlignment="1">
      <alignment horizontal="center"/>
      <protection/>
    </xf>
    <xf numFmtId="0" fontId="0" fillId="0" borderId="18" xfId="61" applyFont="1" applyBorder="1" applyAlignment="1">
      <alignment horizontal="left"/>
      <protection/>
    </xf>
    <xf numFmtId="173" fontId="2" fillId="0" borderId="141" xfId="63" applyNumberFormat="1" applyFont="1" applyBorder="1" applyAlignment="1">
      <alignment horizontal="center"/>
      <protection/>
    </xf>
    <xf numFmtId="173" fontId="0" fillId="0" borderId="140" xfId="63" applyNumberFormat="1" applyFont="1" applyBorder="1" applyAlignment="1">
      <alignment horizontal="center"/>
      <protection/>
    </xf>
    <xf numFmtId="0" fontId="59" fillId="0" borderId="14" xfId="63" applyFont="1" applyBorder="1" applyAlignment="1">
      <alignment horizontal="center"/>
      <protection/>
    </xf>
    <xf numFmtId="0" fontId="0" fillId="0" borderId="25" xfId="63" applyFont="1" applyBorder="1" applyAlignment="1">
      <alignment horizontal="left"/>
      <protection/>
    </xf>
    <xf numFmtId="0" fontId="0" fillId="0" borderId="14" xfId="63" applyFont="1" applyBorder="1" applyAlignment="1">
      <alignment horizontal="left"/>
      <protection/>
    </xf>
    <xf numFmtId="173" fontId="6" fillId="0" borderId="14" xfId="63" applyNumberFormat="1" applyFont="1" applyBorder="1" applyAlignment="1">
      <alignment horizontal="center"/>
      <protection/>
    </xf>
    <xf numFmtId="0" fontId="59" fillId="0" borderId="22" xfId="63" applyFont="1" applyBorder="1" applyAlignment="1">
      <alignment horizontal="center"/>
      <protection/>
    </xf>
    <xf numFmtId="0" fontId="0" fillId="0" borderId="29" xfId="63" applyFont="1" applyBorder="1" applyAlignment="1">
      <alignment horizontal="left"/>
      <protection/>
    </xf>
    <xf numFmtId="0" fontId="0" fillId="0" borderId="24" xfId="63" applyFont="1" applyBorder="1" applyAlignment="1">
      <alignment horizontal="center"/>
      <protection/>
    </xf>
    <xf numFmtId="0" fontId="0" fillId="0" borderId="35" xfId="61" applyFont="1" applyBorder="1" applyAlignment="1">
      <alignment horizontal="left"/>
      <protection/>
    </xf>
    <xf numFmtId="0" fontId="0" fillId="0" borderId="22" xfId="63" applyFont="1" applyBorder="1" applyAlignment="1">
      <alignment horizontal="left"/>
      <protection/>
    </xf>
    <xf numFmtId="173" fontId="6" fillId="0" borderId="22" xfId="63" applyNumberFormat="1" applyFont="1" applyBorder="1" applyAlignment="1">
      <alignment horizontal="center"/>
      <protection/>
    </xf>
    <xf numFmtId="0" fontId="0" fillId="0" borderId="142" xfId="63" applyFont="1" applyBorder="1">
      <alignment/>
      <protection/>
    </xf>
    <xf numFmtId="0" fontId="59" fillId="0" borderId="0" xfId="63" applyFont="1" applyBorder="1" applyAlignment="1">
      <alignment horizontal="center"/>
      <protection/>
    </xf>
    <xf numFmtId="0" fontId="0" fillId="0" borderId="0" xfId="61" applyFont="1" applyBorder="1" applyAlignment="1">
      <alignment horizontal="left"/>
      <protection/>
    </xf>
    <xf numFmtId="173" fontId="6" fillId="0" borderId="0" xfId="63" applyNumberFormat="1" applyFont="1" applyBorder="1" applyAlignment="1">
      <alignment horizontal="center"/>
      <protection/>
    </xf>
    <xf numFmtId="2" fontId="0" fillId="0" borderId="0" xfId="63" applyNumberFormat="1" applyFont="1" applyBorder="1" applyAlignment="1">
      <alignment horizontal="center"/>
      <protection/>
    </xf>
    <xf numFmtId="2" fontId="6" fillId="0" borderId="0" xfId="63" applyNumberFormat="1" applyFont="1" applyBorder="1" applyAlignment="1">
      <alignment horizontal="center"/>
      <protection/>
    </xf>
    <xf numFmtId="0" fontId="60" fillId="0" borderId="0" xfId="63" applyFont="1">
      <alignment/>
      <protection/>
    </xf>
    <xf numFmtId="173" fontId="35" fillId="0" borderId="0" xfId="63" applyNumberFormat="1" applyFont="1">
      <alignment/>
      <protection/>
    </xf>
    <xf numFmtId="173" fontId="55" fillId="0" borderId="0" xfId="63" applyNumberFormat="1">
      <alignment/>
      <protection/>
    </xf>
    <xf numFmtId="0" fontId="2" fillId="34" borderId="33" xfId="63" applyFont="1" applyFill="1" applyBorder="1" applyAlignment="1">
      <alignment horizontal="left" vertical="center"/>
      <protection/>
    </xf>
    <xf numFmtId="0" fontId="2" fillId="34" borderId="13" xfId="63" applyFont="1" applyFill="1" applyBorder="1" applyAlignment="1">
      <alignment horizontal="center" vertical="center"/>
      <protection/>
    </xf>
    <xf numFmtId="0" fontId="2" fillId="34" borderId="47" xfId="63" applyFont="1" applyFill="1" applyBorder="1" applyAlignment="1">
      <alignment horizontal="center" vertical="center"/>
      <protection/>
    </xf>
    <xf numFmtId="0" fontId="0" fillId="0" borderId="85" xfId="63" applyFont="1" applyBorder="1" applyAlignment="1">
      <alignment horizontal="center"/>
      <protection/>
    </xf>
    <xf numFmtId="0" fontId="0" fillId="0" borderId="85" xfId="63" applyFont="1" applyFill="1" applyBorder="1" applyAlignment="1" applyProtection="1">
      <alignment horizontal="left" vertical="center"/>
      <protection locked="0"/>
    </xf>
    <xf numFmtId="0" fontId="0" fillId="0" borderId="79" xfId="63" applyFont="1" applyFill="1" applyBorder="1" applyAlignment="1" applyProtection="1">
      <alignment horizontal="left" vertical="center"/>
      <protection locked="0"/>
    </xf>
    <xf numFmtId="173" fontId="0" fillId="0" borderId="87" xfId="63" applyNumberFormat="1" applyFont="1" applyBorder="1" applyAlignment="1">
      <alignment horizontal="center"/>
      <protection/>
    </xf>
    <xf numFmtId="173" fontId="2" fillId="0" borderId="100" xfId="63" applyNumberFormat="1" applyFont="1" applyBorder="1" applyAlignment="1">
      <alignment horizontal="center"/>
      <protection/>
    </xf>
    <xf numFmtId="0" fontId="0" fillId="0" borderId="18" xfId="63" applyFont="1" applyBorder="1" applyAlignment="1">
      <alignment horizontal="center"/>
      <protection/>
    </xf>
    <xf numFmtId="0" fontId="0" fillId="0" borderId="18" xfId="63" applyFont="1" applyFill="1" applyBorder="1" applyAlignment="1" applyProtection="1">
      <alignment horizontal="left" vertical="center"/>
      <protection locked="0"/>
    </xf>
    <xf numFmtId="0" fontId="0" fillId="0" borderId="20" xfId="63" applyFont="1" applyFill="1" applyBorder="1" applyAlignment="1" applyProtection="1">
      <alignment horizontal="left" vertical="center"/>
      <protection locked="0"/>
    </xf>
    <xf numFmtId="173" fontId="0" fillId="0" borderId="39" xfId="63" applyNumberFormat="1" applyFont="1" applyBorder="1" applyAlignment="1">
      <alignment horizontal="center"/>
      <protection/>
    </xf>
    <xf numFmtId="173" fontId="2" fillId="0" borderId="40" xfId="63" applyNumberFormat="1" applyFont="1" applyBorder="1" applyAlignment="1">
      <alignment horizontal="center"/>
      <protection/>
    </xf>
    <xf numFmtId="0" fontId="8" fillId="0" borderId="22" xfId="63" applyFont="1" applyBorder="1" applyAlignment="1">
      <alignment horizontal="center"/>
      <protection/>
    </xf>
    <xf numFmtId="0" fontId="0" fillId="0" borderId="35" xfId="63" applyFont="1" applyBorder="1" applyAlignment="1">
      <alignment horizontal="center"/>
      <protection/>
    </xf>
    <xf numFmtId="0" fontId="0" fillId="0" borderId="35" xfId="63" applyFont="1" applyFill="1" applyBorder="1" applyAlignment="1" applyProtection="1">
      <alignment horizontal="left" vertical="center"/>
      <protection locked="0"/>
    </xf>
    <xf numFmtId="0" fontId="0" fillId="0" borderId="22" xfId="63" applyFont="1" applyFill="1" applyBorder="1" applyAlignment="1" applyProtection="1">
      <alignment horizontal="left" vertical="center"/>
      <protection locked="0"/>
    </xf>
    <xf numFmtId="173" fontId="2" fillId="0" borderId="22" xfId="63" applyNumberFormat="1" applyFont="1" applyBorder="1" applyAlignment="1">
      <alignment horizontal="center"/>
      <protection/>
    </xf>
    <xf numFmtId="173" fontId="0" fillId="0" borderId="29" xfId="63" applyNumberFormat="1" applyFont="1" applyBorder="1" applyAlignment="1">
      <alignment horizontal="center"/>
      <protection/>
    </xf>
    <xf numFmtId="173" fontId="2" fillId="0" borderId="24" xfId="63" applyNumberFormat="1" applyFont="1" applyBorder="1" applyAlignment="1">
      <alignment horizontal="center"/>
      <protection/>
    </xf>
    <xf numFmtId="173" fontId="0" fillId="0" borderId="68" xfId="63" applyNumberFormat="1" applyFont="1" applyBorder="1" applyAlignment="1">
      <alignment horizontal="center"/>
      <protection/>
    </xf>
    <xf numFmtId="173" fontId="2" fillId="0" borderId="42" xfId="63" applyNumberFormat="1" applyFont="1" applyBorder="1" applyAlignment="1">
      <alignment horizontal="center"/>
      <protection/>
    </xf>
    <xf numFmtId="0" fontId="2" fillId="34" borderId="33" xfId="63" applyFont="1" applyFill="1" applyBorder="1" applyAlignment="1">
      <alignment horizontal="center" vertical="center"/>
      <protection/>
    </xf>
    <xf numFmtId="2" fontId="2" fillId="34" borderId="10" xfId="63" applyNumberFormat="1" applyFont="1" applyFill="1" applyBorder="1" applyAlignment="1">
      <alignment wrapText="1"/>
      <protection/>
    </xf>
    <xf numFmtId="0" fontId="27" fillId="0" borderId="22" xfId="63" applyFont="1" applyBorder="1" applyAlignment="1">
      <alignment horizontal="center"/>
      <protection/>
    </xf>
    <xf numFmtId="0" fontId="0" fillId="0" borderId="35" xfId="63" applyFont="1" applyBorder="1" applyAlignment="1">
      <alignment horizontal="left"/>
      <protection/>
    </xf>
    <xf numFmtId="173" fontId="2" fillId="0" borderId="31" xfId="63" applyNumberFormat="1" applyFont="1" applyBorder="1" applyAlignment="1">
      <alignment horizontal="center"/>
      <protection/>
    </xf>
    <xf numFmtId="173" fontId="2" fillId="0" borderId="49" xfId="63" applyNumberFormat="1" applyFont="1" applyBorder="1" applyAlignment="1">
      <alignment horizontal="center"/>
      <protection/>
    </xf>
    <xf numFmtId="173" fontId="2" fillId="0" borderId="37" xfId="63" applyNumberFormat="1" applyFont="1" applyBorder="1" applyAlignment="1">
      <alignment horizontal="center"/>
      <protection/>
    </xf>
    <xf numFmtId="173" fontId="0" fillId="0" borderId="80" xfId="63" applyNumberFormat="1" applyFont="1" applyBorder="1" applyAlignment="1">
      <alignment horizontal="center"/>
      <protection/>
    </xf>
    <xf numFmtId="173" fontId="2" fillId="0" borderId="80" xfId="63" applyNumberFormat="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4" fillId="34" borderId="43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33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173" fontId="2" fillId="0" borderId="2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3" fontId="2" fillId="0" borderId="32" xfId="0" applyNumberFormat="1" applyFont="1" applyBorder="1" applyAlignment="1">
      <alignment horizontal="center"/>
    </xf>
    <xf numFmtId="173" fontId="2" fillId="0" borderId="17" xfId="0" applyNumberFormat="1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173" fontId="2" fillId="0" borderId="39" xfId="0" applyNumberFormat="1" applyFont="1" applyBorder="1" applyAlignment="1">
      <alignment horizontal="center"/>
    </xf>
    <xf numFmtId="173" fontId="0" fillId="0" borderId="32" xfId="0" applyNumberFormat="1" applyFont="1" applyBorder="1" applyAlignment="1">
      <alignment horizontal="center"/>
    </xf>
    <xf numFmtId="173" fontId="0" fillId="0" borderId="17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73" fontId="0" fillId="0" borderId="39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5" xfId="0" applyFont="1" applyBorder="1" applyAlignment="1">
      <alignment/>
    </xf>
    <xf numFmtId="173" fontId="2" fillId="0" borderId="22" xfId="0" applyNumberFormat="1" applyFont="1" applyBorder="1" applyAlignment="1">
      <alignment horizontal="center"/>
    </xf>
    <xf numFmtId="173" fontId="2" fillId="0" borderId="23" xfId="0" applyNumberFormat="1" applyFont="1" applyBorder="1" applyAlignment="1">
      <alignment horizontal="center"/>
    </xf>
    <xf numFmtId="173" fontId="2" fillId="0" borderId="24" xfId="0" applyNumberFormat="1" applyFont="1" applyBorder="1" applyAlignment="1">
      <alignment horizontal="center"/>
    </xf>
    <xf numFmtId="173" fontId="0" fillId="0" borderId="6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3" fontId="2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/>
    </xf>
    <xf numFmtId="173" fontId="2" fillId="0" borderId="14" xfId="0" applyNumberFormat="1" applyFont="1" applyBorder="1" applyAlignment="1">
      <alignment horizontal="center"/>
    </xf>
    <xf numFmtId="173" fontId="2" fillId="0" borderId="75" xfId="0" applyNumberFormat="1" applyFont="1" applyBorder="1" applyAlignment="1">
      <alignment horizontal="center"/>
    </xf>
    <xf numFmtId="173" fontId="2" fillId="0" borderId="16" xfId="0" applyNumberFormat="1" applyFont="1" applyBorder="1" applyAlignment="1">
      <alignment horizontal="center"/>
    </xf>
    <xf numFmtId="173" fontId="0" fillId="0" borderId="55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173" fontId="0" fillId="0" borderId="17" xfId="0" applyNumberFormat="1" applyBorder="1" applyAlignment="1">
      <alignment horizontal="center"/>
    </xf>
    <xf numFmtId="173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73" fontId="0" fillId="0" borderId="39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35" xfId="0" applyBorder="1" applyAlignment="1">
      <alignment/>
    </xf>
    <xf numFmtId="173" fontId="0" fillId="0" borderId="68" xfId="0" applyNumberFormat="1" applyBorder="1" applyAlignment="1">
      <alignment horizontal="center"/>
    </xf>
    <xf numFmtId="173" fontId="0" fillId="0" borderId="0" xfId="0" applyNumberFormat="1" applyAlignment="1">
      <alignment/>
    </xf>
    <xf numFmtId="0" fontId="62" fillId="0" borderId="0" xfId="0" applyFont="1" applyAlignment="1">
      <alignment/>
    </xf>
    <xf numFmtId="173" fontId="62" fillId="0" borderId="0" xfId="0" applyNumberFormat="1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" fontId="2" fillId="33" borderId="14" xfId="0" applyNumberFormat="1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" fontId="2" fillId="33" borderId="20" xfId="0" applyNumberFormat="1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49" fontId="0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49" fontId="0" fillId="33" borderId="22" xfId="0" applyNumberFormat="1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 applyProtection="1">
      <alignment horizontal="center" vertical="center"/>
      <protection locked="0"/>
    </xf>
    <xf numFmtId="0" fontId="0" fillId="33" borderId="35" xfId="0" applyFont="1" applyFill="1" applyBorder="1" applyAlignment="1" applyProtection="1">
      <alignment horizontal="left" vertical="center"/>
      <protection locked="0"/>
    </xf>
    <xf numFmtId="1" fontId="2" fillId="33" borderId="22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2" fillId="33" borderId="68" xfId="0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75" xfId="0" applyFill="1" applyBorder="1" applyAlignment="1">
      <alignment horizontal="center" vertical="center"/>
    </xf>
    <xf numFmtId="1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right"/>
    </xf>
    <xf numFmtId="0" fontId="0" fillId="0" borderId="48" xfId="0" applyFont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20" xfId="0" applyNumberFormat="1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>
      <alignment horizontal="center"/>
    </xf>
    <xf numFmtId="0" fontId="1" fillId="33" borderId="0" xfId="0" applyFont="1" applyFill="1" applyBorder="1" applyAlignment="1">
      <alignment vertical="top" wrapText="1"/>
    </xf>
    <xf numFmtId="0" fontId="64" fillId="33" borderId="0" xfId="0" applyFont="1" applyFill="1" applyBorder="1" applyAlignment="1">
      <alignment horizontal="center" vertical="top" wrapText="1"/>
    </xf>
    <xf numFmtId="1" fontId="64" fillId="33" borderId="0" xfId="0" applyNumberFormat="1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left" vertical="center"/>
      <protection locked="0"/>
    </xf>
    <xf numFmtId="0" fontId="64" fillId="33" borderId="0" xfId="0" applyFont="1" applyFill="1" applyBorder="1" applyAlignment="1">
      <alignment horizontal="right"/>
    </xf>
    <xf numFmtId="0" fontId="17" fillId="33" borderId="0" xfId="0" applyFont="1" applyFill="1" applyBorder="1" applyAlignment="1">
      <alignment horizontal="center"/>
    </xf>
    <xf numFmtId="0" fontId="64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3" fillId="33" borderId="0" xfId="56" applyFont="1" applyFill="1" applyBorder="1">
      <alignment/>
      <protection/>
    </xf>
    <xf numFmtId="0" fontId="0" fillId="0" borderId="0" xfId="56" applyAlignment="1">
      <alignment horizontal="center"/>
      <protection/>
    </xf>
    <xf numFmtId="0" fontId="2" fillId="35" borderId="10" xfId="56" applyFont="1" applyFill="1" applyBorder="1" applyAlignment="1">
      <alignment horizontal="center" vertical="center" wrapText="1"/>
      <protection/>
    </xf>
    <xf numFmtId="0" fontId="14" fillId="35" borderId="11" xfId="56" applyFont="1" applyFill="1" applyBorder="1" applyAlignment="1">
      <alignment horizontal="left" vertical="center" wrapText="1"/>
      <protection/>
    </xf>
    <xf numFmtId="0" fontId="2" fillId="35" borderId="12" xfId="56" applyFont="1" applyFill="1" applyBorder="1" applyAlignment="1">
      <alignment horizontal="center" vertical="center" wrapText="1"/>
      <protection/>
    </xf>
    <xf numFmtId="0" fontId="2" fillId="35" borderId="12" xfId="56" applyFont="1" applyFill="1" applyBorder="1" applyAlignment="1">
      <alignment horizontal="center" vertical="center"/>
      <protection/>
    </xf>
    <xf numFmtId="0" fontId="2" fillId="35" borderId="33" xfId="56" applyFont="1" applyFill="1" applyBorder="1" applyAlignment="1">
      <alignment horizontal="left" vertical="center"/>
      <protection/>
    </xf>
    <xf numFmtId="0" fontId="0" fillId="33" borderId="0" xfId="56" applyFont="1" applyFill="1" applyBorder="1" applyAlignment="1">
      <alignment vertical="center"/>
      <protection/>
    </xf>
    <xf numFmtId="0" fontId="2" fillId="35" borderId="43" xfId="56" applyFont="1" applyFill="1" applyBorder="1" applyAlignment="1">
      <alignment horizontal="center" vertical="center"/>
      <protection/>
    </xf>
    <xf numFmtId="0" fontId="2" fillId="35" borderId="13" xfId="56" applyFont="1" applyFill="1" applyBorder="1" applyAlignment="1">
      <alignment horizontal="center" vertical="center"/>
      <protection/>
    </xf>
    <xf numFmtId="0" fontId="0" fillId="0" borderId="0" xfId="56" applyAlignment="1">
      <alignment vertical="center"/>
      <protection/>
    </xf>
    <xf numFmtId="213" fontId="2" fillId="0" borderId="14" xfId="56" applyNumberFormat="1" applyFont="1" applyFill="1" applyBorder="1" applyAlignment="1">
      <alignment horizontal="center"/>
      <protection/>
    </xf>
    <xf numFmtId="1" fontId="0" fillId="0" borderId="69" xfId="56" applyNumberFormat="1" applyFont="1" applyFill="1" applyBorder="1" applyAlignment="1" applyProtection="1">
      <alignment horizontal="center"/>
      <protection/>
    </xf>
    <xf numFmtId="1" fontId="2" fillId="0" borderId="84" xfId="56" applyNumberFormat="1" applyFont="1" applyFill="1" applyBorder="1" applyAlignment="1" applyProtection="1">
      <alignment horizontal="center"/>
      <protection/>
    </xf>
    <xf numFmtId="1" fontId="2" fillId="0" borderId="87" xfId="56" applyNumberFormat="1" applyFont="1" applyFill="1" applyBorder="1" applyAlignment="1" applyProtection="1">
      <alignment horizontal="center"/>
      <protection/>
    </xf>
    <xf numFmtId="1" fontId="0" fillId="0" borderId="0" xfId="56" applyNumberFormat="1">
      <alignment/>
      <protection/>
    </xf>
    <xf numFmtId="0" fontId="0" fillId="0" borderId="15" xfId="56" applyNumberFormat="1" applyFont="1" applyBorder="1">
      <alignment/>
      <protection/>
    </xf>
    <xf numFmtId="0" fontId="0" fillId="0" borderId="17" xfId="56" applyFont="1" applyBorder="1" applyAlignment="1">
      <alignment horizontal="center" vertical="top" wrapText="1"/>
      <protection/>
    </xf>
    <xf numFmtId="0" fontId="0" fillId="0" borderId="17" xfId="56" applyFont="1" applyBorder="1" applyAlignment="1" applyProtection="1">
      <alignment horizontal="centerContinuous"/>
      <protection locked="0"/>
    </xf>
    <xf numFmtId="0" fontId="0" fillId="0" borderId="17" xfId="56" applyFont="1" applyBorder="1" applyAlignment="1" applyProtection="1">
      <alignment horizontal="center"/>
      <protection hidden="1"/>
    </xf>
    <xf numFmtId="0" fontId="0" fillId="0" borderId="18" xfId="56" applyFont="1" applyFill="1" applyBorder="1" applyProtection="1">
      <alignment/>
      <protection locked="0"/>
    </xf>
    <xf numFmtId="213" fontId="2" fillId="0" borderId="21" xfId="56" applyNumberFormat="1" applyFont="1" applyFill="1" applyBorder="1" applyAlignment="1">
      <alignment horizontal="center"/>
      <protection/>
    </xf>
    <xf numFmtId="213" fontId="2" fillId="0" borderId="20" xfId="56" applyNumberFormat="1" applyFont="1" applyFill="1" applyBorder="1" applyAlignment="1">
      <alignment horizontal="center"/>
      <protection/>
    </xf>
    <xf numFmtId="1" fontId="2" fillId="0" borderId="32" xfId="56" applyNumberFormat="1" applyFont="1" applyFill="1" applyBorder="1" applyAlignment="1" applyProtection="1">
      <alignment horizontal="center"/>
      <protection/>
    </xf>
    <xf numFmtId="1" fontId="2" fillId="0" borderId="17" xfId="56" applyNumberFormat="1" applyFont="1" applyFill="1" applyBorder="1" applyAlignment="1" applyProtection="1">
      <alignment horizontal="center"/>
      <protection/>
    </xf>
    <xf numFmtId="1" fontId="0" fillId="0" borderId="39" xfId="56" applyNumberFormat="1" applyFont="1" applyFill="1" applyBorder="1" applyAlignment="1" applyProtection="1">
      <alignment horizontal="center"/>
      <protection/>
    </xf>
    <xf numFmtId="1" fontId="2" fillId="0" borderId="75" xfId="56" applyNumberFormat="1" applyFont="1" applyFill="1" applyBorder="1" applyAlignment="1" applyProtection="1">
      <alignment horizontal="center"/>
      <protection/>
    </xf>
    <xf numFmtId="1" fontId="0" fillId="0" borderId="16" xfId="56" applyNumberFormat="1" applyFont="1" applyFill="1" applyBorder="1" applyAlignment="1" applyProtection="1">
      <alignment horizontal="center"/>
      <protection/>
    </xf>
    <xf numFmtId="1" fontId="2" fillId="0" borderId="16" xfId="56" applyNumberFormat="1" applyFont="1" applyFill="1" applyBorder="1" applyAlignment="1" applyProtection="1">
      <alignment horizontal="center"/>
      <protection/>
    </xf>
    <xf numFmtId="1" fontId="2" fillId="0" borderId="55" xfId="56" applyNumberFormat="1" applyFont="1" applyFill="1" applyBorder="1" applyAlignment="1" applyProtection="1">
      <alignment horizontal="center"/>
      <protection/>
    </xf>
    <xf numFmtId="0" fontId="0" fillId="0" borderId="20" xfId="56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1" fontId="0" fillId="0" borderId="0" xfId="56" applyNumberFormat="1" applyFont="1">
      <alignment/>
      <protection/>
    </xf>
    <xf numFmtId="0" fontId="0" fillId="0" borderId="15" xfId="56" applyNumberFormat="1" applyFont="1" applyFill="1" applyBorder="1" applyProtection="1">
      <alignment/>
      <protection locked="0"/>
    </xf>
    <xf numFmtId="1" fontId="0" fillId="0" borderId="17" xfId="56" applyNumberFormat="1" applyFont="1" applyFill="1" applyBorder="1" applyAlignment="1" applyProtection="1">
      <alignment horizontal="center"/>
      <protection/>
    </xf>
    <xf numFmtId="1" fontId="2" fillId="0" borderId="39" xfId="56" applyNumberFormat="1" applyFont="1" applyFill="1" applyBorder="1" applyAlignment="1" applyProtection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24" xfId="56" applyFont="1" applyBorder="1" applyAlignment="1">
      <alignment horizontal="center" vertical="top" wrapText="1"/>
      <protection/>
    </xf>
    <xf numFmtId="0" fontId="0" fillId="0" borderId="24" xfId="56" applyFont="1" applyBorder="1" applyAlignment="1" applyProtection="1">
      <alignment horizontal="centerContinuous"/>
      <protection locked="0"/>
    </xf>
    <xf numFmtId="0" fontId="0" fillId="0" borderId="24" xfId="56" applyFont="1" applyBorder="1" applyAlignment="1" applyProtection="1">
      <alignment horizontal="center"/>
      <protection hidden="1"/>
    </xf>
    <xf numFmtId="0" fontId="0" fillId="0" borderId="35" xfId="56" applyFont="1" applyFill="1" applyBorder="1" applyProtection="1">
      <alignment/>
      <protection locked="0"/>
    </xf>
    <xf numFmtId="213" fontId="2" fillId="0" borderId="27" xfId="56" applyNumberFormat="1" applyFont="1" applyFill="1" applyBorder="1" applyAlignment="1">
      <alignment horizontal="center"/>
      <protection/>
    </xf>
    <xf numFmtId="213" fontId="2" fillId="0" borderId="22" xfId="56" applyNumberFormat="1" applyFont="1" applyFill="1" applyBorder="1" applyAlignment="1">
      <alignment horizontal="center"/>
      <protection/>
    </xf>
    <xf numFmtId="1" fontId="2" fillId="0" borderId="24" xfId="56" applyNumberFormat="1" applyFont="1" applyFill="1" applyBorder="1" applyAlignment="1" applyProtection="1">
      <alignment horizontal="center"/>
      <protection/>
    </xf>
    <xf numFmtId="1" fontId="2" fillId="0" borderId="68" xfId="56" applyNumberFormat="1" applyFont="1" applyFill="1" applyBorder="1" applyAlignment="1" applyProtection="1">
      <alignment horizontal="center"/>
      <protection/>
    </xf>
    <xf numFmtId="0" fontId="0" fillId="0" borderId="14" xfId="56" applyFont="1" applyFill="1" applyBorder="1" applyAlignment="1">
      <alignment horizontal="center"/>
      <protection/>
    </xf>
    <xf numFmtId="0" fontId="0" fillId="0" borderId="25" xfId="56" applyNumberFormat="1" applyFont="1" applyFill="1" applyBorder="1" applyProtection="1">
      <alignment/>
      <protection locked="0"/>
    </xf>
    <xf numFmtId="0" fontId="0" fillId="0" borderId="16" xfId="56" applyFont="1" applyBorder="1" applyAlignment="1">
      <alignment horizontal="center" vertical="top" wrapText="1"/>
      <protection/>
    </xf>
    <xf numFmtId="0" fontId="0" fillId="0" borderId="16" xfId="56" applyFont="1" applyBorder="1" applyAlignment="1" applyProtection="1">
      <alignment horizontal="centerContinuous"/>
      <protection locked="0"/>
    </xf>
    <xf numFmtId="0" fontId="0" fillId="0" borderId="16" xfId="56" applyFont="1" applyBorder="1" applyAlignment="1" applyProtection="1">
      <alignment horizontal="center"/>
      <protection hidden="1"/>
    </xf>
    <xf numFmtId="0" fontId="0" fillId="0" borderId="26" xfId="56" applyFont="1" applyFill="1" applyBorder="1" applyProtection="1">
      <alignment/>
      <protection locked="0"/>
    </xf>
    <xf numFmtId="213" fontId="2" fillId="0" borderId="0" xfId="56" applyNumberFormat="1" applyFont="1" applyFill="1" applyBorder="1" applyAlignment="1">
      <alignment horizontal="center"/>
      <protection/>
    </xf>
    <xf numFmtId="1" fontId="2" fillId="0" borderId="69" xfId="56" applyNumberFormat="1" applyFont="1" applyFill="1" applyBorder="1" applyAlignment="1" applyProtection="1">
      <alignment horizontal="center"/>
      <protection/>
    </xf>
    <xf numFmtId="1" fontId="0" fillId="0" borderId="87" xfId="56" applyNumberFormat="1" applyFont="1" applyFill="1" applyBorder="1" applyAlignment="1" applyProtection="1">
      <alignment horizontal="center"/>
      <protection/>
    </xf>
    <xf numFmtId="1" fontId="0" fillId="0" borderId="32" xfId="56" applyNumberFormat="1" applyFont="1" applyFill="1" applyBorder="1" applyAlignment="1" applyProtection="1">
      <alignment horizontal="center"/>
      <protection/>
    </xf>
    <xf numFmtId="0" fontId="0" fillId="0" borderId="17" xfId="56" applyNumberFormat="1" applyFont="1" applyBorder="1" applyAlignment="1" applyProtection="1">
      <alignment horizontal="centerContinuous"/>
      <protection locked="0"/>
    </xf>
    <xf numFmtId="0" fontId="2" fillId="0" borderId="0" xfId="56" applyFont="1">
      <alignment/>
      <protection/>
    </xf>
    <xf numFmtId="0" fontId="85" fillId="0" borderId="17" xfId="56" applyFont="1" applyBorder="1" applyAlignment="1">
      <alignment horizontal="center" vertical="top" wrapText="1"/>
      <protection/>
    </xf>
    <xf numFmtId="1" fontId="27" fillId="0" borderId="17" xfId="56" applyNumberFormat="1" applyFont="1" applyFill="1" applyBorder="1" applyAlignment="1" applyProtection="1">
      <alignment horizontal="center"/>
      <protection/>
    </xf>
    <xf numFmtId="0" fontId="85" fillId="0" borderId="15" xfId="56" applyNumberFormat="1" applyFont="1" applyBorder="1">
      <alignment/>
      <protection/>
    </xf>
    <xf numFmtId="0" fontId="2" fillId="0" borderId="0" xfId="56" applyFont="1" applyBorder="1">
      <alignment/>
      <protection/>
    </xf>
    <xf numFmtId="1" fontId="0" fillId="0" borderId="0" xfId="56" applyNumberFormat="1" applyFont="1" applyBorder="1">
      <alignment/>
      <protection/>
    </xf>
    <xf numFmtId="0" fontId="0" fillId="0" borderId="29" xfId="56" applyNumberFormat="1" applyFont="1" applyFill="1" applyBorder="1" applyProtection="1">
      <alignment/>
      <protection locked="0"/>
    </xf>
    <xf numFmtId="0" fontId="0" fillId="0" borderId="24" xfId="56" applyNumberFormat="1" applyFont="1" applyBorder="1" applyAlignment="1" applyProtection="1">
      <alignment horizontal="centerContinuous"/>
      <protection locked="0"/>
    </xf>
    <xf numFmtId="1" fontId="2" fillId="0" borderId="23" xfId="56" applyNumberFormat="1" applyFont="1" applyFill="1" applyBorder="1" applyAlignment="1" applyProtection="1">
      <alignment horizontal="center"/>
      <protection/>
    </xf>
    <xf numFmtId="1" fontId="0" fillId="0" borderId="24" xfId="56" applyNumberFormat="1" applyFont="1" applyFill="1" applyBorder="1" applyAlignment="1" applyProtection="1">
      <alignment horizontal="center"/>
      <protection/>
    </xf>
    <xf numFmtId="0" fontId="7" fillId="0" borderId="0" xfId="56" applyFont="1" applyBorder="1" applyAlignment="1">
      <alignment horizontal="left"/>
      <protection/>
    </xf>
    <xf numFmtId="0" fontId="100" fillId="0" borderId="79" xfId="56" applyFont="1" applyFill="1" applyBorder="1" applyAlignment="1">
      <alignment horizontal="center"/>
      <protection/>
    </xf>
    <xf numFmtId="0" fontId="85" fillId="0" borderId="98" xfId="56" applyNumberFormat="1" applyFont="1" applyBorder="1">
      <alignment/>
      <protection/>
    </xf>
    <xf numFmtId="0" fontId="85" fillId="0" borderId="84" xfId="56" applyFont="1" applyBorder="1" applyAlignment="1">
      <alignment horizontal="center" vertical="top" wrapText="1"/>
      <protection/>
    </xf>
    <xf numFmtId="0" fontId="85" fillId="0" borderId="84" xfId="56" applyFont="1" applyBorder="1" applyAlignment="1" applyProtection="1">
      <alignment horizontal="centerContinuous"/>
      <protection locked="0"/>
    </xf>
    <xf numFmtId="0" fontId="85" fillId="0" borderId="84" xfId="56" applyFont="1" applyBorder="1" applyAlignment="1" applyProtection="1">
      <alignment horizontal="center"/>
      <protection hidden="1"/>
    </xf>
    <xf numFmtId="0" fontId="85" fillId="0" borderId="85" xfId="56" applyFont="1" applyFill="1" applyBorder="1" applyProtection="1">
      <alignment/>
      <protection locked="0"/>
    </xf>
    <xf numFmtId="213" fontId="100" fillId="0" borderId="56" xfId="56" applyNumberFormat="1" applyFont="1" applyFill="1" applyBorder="1" applyAlignment="1">
      <alignment horizontal="center"/>
      <protection/>
    </xf>
    <xf numFmtId="213" fontId="100" fillId="0" borderId="14" xfId="56" applyNumberFormat="1" applyFont="1" applyFill="1" applyBorder="1" applyAlignment="1">
      <alignment horizontal="center"/>
      <protection/>
    </xf>
    <xf numFmtId="0" fontId="100" fillId="0" borderId="20" xfId="56" applyFont="1" applyFill="1" applyBorder="1" applyAlignment="1">
      <alignment horizontal="center"/>
      <protection/>
    </xf>
    <xf numFmtId="0" fontId="85" fillId="0" borderId="17" xfId="56" applyFont="1" applyBorder="1" applyAlignment="1" applyProtection="1">
      <alignment horizontal="centerContinuous"/>
      <protection locked="0"/>
    </xf>
    <xf numFmtId="0" fontId="85" fillId="0" borderId="17" xfId="56" applyFont="1" applyBorder="1" applyAlignment="1" applyProtection="1">
      <alignment horizontal="center"/>
      <protection hidden="1"/>
    </xf>
    <xf numFmtId="0" fontId="85" fillId="0" borderId="18" xfId="56" applyFont="1" applyFill="1" applyBorder="1" applyProtection="1">
      <alignment/>
      <protection locked="0"/>
    </xf>
    <xf numFmtId="213" fontId="100" fillId="0" borderId="21" xfId="56" applyNumberFormat="1" applyFont="1" applyFill="1" applyBorder="1" applyAlignment="1">
      <alignment horizontal="center"/>
      <protection/>
    </xf>
    <xf numFmtId="213" fontId="100" fillId="0" borderId="20" xfId="56" applyNumberFormat="1" applyFont="1" applyFill="1" applyBorder="1" applyAlignment="1">
      <alignment horizontal="center"/>
      <protection/>
    </xf>
    <xf numFmtId="0" fontId="100" fillId="0" borderId="14" xfId="56" applyFont="1" applyFill="1" applyBorder="1" applyAlignment="1">
      <alignment horizontal="center"/>
      <protection/>
    </xf>
    <xf numFmtId="0" fontId="85" fillId="0" borderId="25" xfId="56" applyNumberFormat="1" applyFont="1" applyBorder="1">
      <alignment/>
      <protection/>
    </xf>
    <xf numFmtId="0" fontId="85" fillId="0" borderId="16" xfId="56" applyFont="1" applyBorder="1" applyAlignment="1">
      <alignment horizontal="center" vertical="top" wrapText="1"/>
      <protection/>
    </xf>
    <xf numFmtId="0" fontId="85" fillId="0" borderId="16" xfId="56" applyFont="1" applyBorder="1" applyAlignment="1" applyProtection="1">
      <alignment horizontal="centerContinuous"/>
      <protection locked="0"/>
    </xf>
    <xf numFmtId="0" fontId="85" fillId="0" borderId="16" xfId="56" applyFont="1" applyBorder="1" applyAlignment="1" applyProtection="1">
      <alignment horizontal="center"/>
      <protection hidden="1"/>
    </xf>
    <xf numFmtId="0" fontId="85" fillId="0" borderId="26" xfId="56" applyFont="1" applyFill="1" applyBorder="1" applyProtection="1">
      <alignment/>
      <protection locked="0"/>
    </xf>
    <xf numFmtId="213" fontId="100" fillId="0" borderId="19" xfId="56" applyNumberFormat="1" applyFont="1" applyFill="1" applyBorder="1" applyAlignment="1">
      <alignment horizontal="center"/>
      <protection/>
    </xf>
    <xf numFmtId="1" fontId="0" fillId="0" borderId="55" xfId="56" applyNumberFormat="1" applyFont="1" applyFill="1" applyBorder="1" applyAlignment="1" applyProtection="1">
      <alignment horizontal="center"/>
      <protection/>
    </xf>
    <xf numFmtId="0" fontId="8" fillId="0" borderId="15" xfId="56" applyNumberFormat="1" applyFont="1" applyFill="1" applyBorder="1" applyProtection="1">
      <alignment/>
      <protection locked="0"/>
    </xf>
    <xf numFmtId="0" fontId="8" fillId="0" borderId="17" xfId="56" applyFont="1" applyBorder="1" applyAlignment="1">
      <alignment horizontal="center" vertical="top" wrapText="1"/>
      <protection/>
    </xf>
    <xf numFmtId="0" fontId="8" fillId="0" borderId="15" xfId="56" applyNumberFormat="1" applyFont="1" applyBorder="1">
      <alignment/>
      <protection/>
    </xf>
    <xf numFmtId="0" fontId="0" fillId="0" borderId="0" xfId="55" applyAlignment="1">
      <alignment/>
      <protection/>
    </xf>
    <xf numFmtId="0" fontId="2" fillId="37" borderId="10" xfId="55" applyFont="1" applyFill="1" applyBorder="1" applyAlignment="1">
      <alignment horizontal="center" vertical="center" wrapText="1"/>
      <protection/>
    </xf>
    <xf numFmtId="0" fontId="14" fillId="37" borderId="11" xfId="55" applyFont="1" applyFill="1" applyBorder="1" applyAlignment="1">
      <alignment horizontal="left" vertical="center" wrapText="1"/>
      <protection/>
    </xf>
    <xf numFmtId="0" fontId="2" fillId="37" borderId="12" xfId="55" applyFont="1" applyFill="1" applyBorder="1" applyAlignment="1">
      <alignment horizontal="center" vertical="center" wrapText="1"/>
      <protection/>
    </xf>
    <xf numFmtId="0" fontId="2" fillId="37" borderId="33" xfId="55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2" fillId="37" borderId="12" xfId="55" applyFont="1" applyFill="1" applyBorder="1" applyAlignment="1">
      <alignment horizontal="center" vertical="center"/>
      <protection/>
    </xf>
    <xf numFmtId="0" fontId="66" fillId="37" borderId="13" xfId="55" applyFont="1" applyFill="1" applyBorder="1" applyAlignment="1">
      <alignment horizontal="center" vertical="center"/>
      <protection/>
    </xf>
    <xf numFmtId="0" fontId="0" fillId="0" borderId="0" xfId="55" applyAlignment="1">
      <alignment horizontal="center" vertical="center"/>
      <protection/>
    </xf>
    <xf numFmtId="0" fontId="2" fillId="0" borderId="14" xfId="55" applyNumberFormat="1" applyFont="1" applyFill="1" applyBorder="1" applyAlignment="1" applyProtection="1">
      <alignment horizontal="center" vertical="center"/>
      <protection locked="0"/>
    </xf>
    <xf numFmtId="0" fontId="9" fillId="0" borderId="25" xfId="55" applyFont="1" applyBorder="1" applyAlignment="1">
      <alignment horizontal="left" vertical="center" wrapText="1"/>
      <protection/>
    </xf>
    <xf numFmtId="0" fontId="9" fillId="0" borderId="16" xfId="55" applyFont="1" applyBorder="1" applyAlignment="1">
      <alignment horizontal="center" vertical="center" wrapText="1"/>
      <protection/>
    </xf>
    <xf numFmtId="0" fontId="9" fillId="0" borderId="26" xfId="55" applyFont="1" applyBorder="1" applyAlignment="1">
      <alignment horizontal="left" vertical="center" wrapText="1"/>
      <protection/>
    </xf>
    <xf numFmtId="0" fontId="32" fillId="0" borderId="14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vertical="center"/>
      <protection/>
    </xf>
    <xf numFmtId="0" fontId="9" fillId="0" borderId="75" xfId="55" applyFont="1" applyBorder="1" applyAlignment="1">
      <alignment horizontal="center" vertical="center" wrapText="1"/>
      <protection/>
    </xf>
    <xf numFmtId="0" fontId="66" fillId="0" borderId="55" xfId="55" applyFont="1" applyBorder="1" applyAlignment="1">
      <alignment horizontal="center" vertical="center" wrapText="1"/>
      <protection/>
    </xf>
    <xf numFmtId="0" fontId="2" fillId="0" borderId="20" xfId="55" applyNumberFormat="1" applyFont="1" applyFill="1" applyBorder="1" applyAlignment="1" applyProtection="1">
      <alignment horizontal="center" vertical="center"/>
      <protection locked="0"/>
    </xf>
    <xf numFmtId="0" fontId="9" fillId="0" borderId="15" xfId="55" applyFont="1" applyBorder="1" applyAlignment="1">
      <alignment horizontal="left" vertical="center" wrapText="1"/>
      <protection/>
    </xf>
    <xf numFmtId="0" fontId="9" fillId="0" borderId="17" xfId="55" applyFont="1" applyBorder="1" applyAlignment="1">
      <alignment horizontal="center" vertical="center" wrapText="1"/>
      <protection/>
    </xf>
    <xf numFmtId="0" fontId="9" fillId="0" borderId="18" xfId="55" applyFont="1" applyBorder="1" applyAlignment="1">
      <alignment horizontal="left" vertical="center" wrapText="1"/>
      <protection/>
    </xf>
    <xf numFmtId="0" fontId="32" fillId="0" borderId="20" xfId="55" applyFont="1" applyBorder="1" applyAlignment="1">
      <alignment horizontal="center" vertical="center" wrapText="1"/>
      <protection/>
    </xf>
    <xf numFmtId="0" fontId="9" fillId="0" borderId="32" xfId="55" applyFont="1" applyBorder="1" applyAlignment="1">
      <alignment horizontal="center" vertical="center" wrapText="1"/>
      <protection/>
    </xf>
    <xf numFmtId="0" fontId="66" fillId="0" borderId="39" xfId="55" applyFont="1" applyBorder="1" applyAlignment="1">
      <alignment horizontal="center" vertical="center" wrapText="1"/>
      <protection/>
    </xf>
    <xf numFmtId="0" fontId="0" fillId="0" borderId="20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>
      <alignment vertical="center"/>
      <protection/>
    </xf>
    <xf numFmtId="0" fontId="0" fillId="0" borderId="22" xfId="55" applyFont="1" applyBorder="1" applyAlignment="1">
      <alignment horizontal="center" vertical="center"/>
      <protection/>
    </xf>
    <xf numFmtId="0" fontId="9" fillId="0" borderId="29" xfId="55" applyFont="1" applyBorder="1" applyAlignment="1">
      <alignment horizontal="left" vertical="center" wrapText="1"/>
      <protection/>
    </xf>
    <xf numFmtId="0" fontId="9" fillId="0" borderId="24" xfId="55" applyFont="1" applyBorder="1" applyAlignment="1">
      <alignment vertical="center"/>
      <protection/>
    </xf>
    <xf numFmtId="0" fontId="9" fillId="0" borderId="24" xfId="55" applyFont="1" applyBorder="1" applyAlignment="1">
      <alignment horizontal="center" vertical="center" wrapText="1"/>
      <protection/>
    </xf>
    <xf numFmtId="0" fontId="9" fillId="0" borderId="35" xfId="55" applyFont="1" applyBorder="1" applyAlignment="1">
      <alignment horizontal="left" vertical="center" wrapText="1"/>
      <protection/>
    </xf>
    <xf numFmtId="0" fontId="32" fillId="0" borderId="22" xfId="55" applyFont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 wrapText="1"/>
      <protection/>
    </xf>
    <xf numFmtId="0" fontId="66" fillId="0" borderId="68" xfId="55" applyFont="1" applyBorder="1" applyAlignment="1">
      <alignment horizontal="center" vertical="center" wrapText="1"/>
      <protection/>
    </xf>
    <xf numFmtId="0" fontId="62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67" fillId="0" borderId="0" xfId="55" applyFont="1" applyAlignment="1">
      <alignment horizontal="center"/>
      <protection/>
    </xf>
    <xf numFmtId="0" fontId="67" fillId="0" borderId="0" xfId="55" applyFont="1" applyAlignment="1">
      <alignment/>
      <protection/>
    </xf>
    <xf numFmtId="0" fontId="67" fillId="0" borderId="0" xfId="55" applyFont="1" applyBorder="1" applyAlignment="1">
      <alignment horizontal="center"/>
      <protection/>
    </xf>
    <xf numFmtId="0" fontId="54" fillId="0" borderId="0" xfId="55" applyFont="1" applyAlignment="1">
      <alignment horizontal="center" vertical="center"/>
      <protection/>
    </xf>
    <xf numFmtId="0" fontId="2" fillId="38" borderId="10" xfId="55" applyFont="1" applyFill="1" applyBorder="1" applyAlignment="1">
      <alignment horizontal="center" vertical="center" wrapText="1"/>
      <protection/>
    </xf>
    <xf numFmtId="0" fontId="2" fillId="38" borderId="43" xfId="55" applyFont="1" applyFill="1" applyBorder="1" applyAlignment="1">
      <alignment horizontal="center" vertical="center" wrapText="1"/>
      <protection/>
    </xf>
    <xf numFmtId="187" fontId="2" fillId="38" borderId="12" xfId="55" applyNumberFormat="1" applyFont="1" applyFill="1" applyBorder="1" applyAlignment="1">
      <alignment horizontal="center" vertical="center" wrapText="1"/>
      <protection/>
    </xf>
    <xf numFmtId="0" fontId="2" fillId="38" borderId="12" xfId="55" applyFont="1" applyFill="1" applyBorder="1" applyAlignment="1">
      <alignment horizontal="center" vertical="center" wrapText="1"/>
      <protection/>
    </xf>
    <xf numFmtId="0" fontId="2" fillId="38" borderId="13" xfId="55" applyFont="1" applyFill="1" applyBorder="1" applyAlignment="1">
      <alignment horizontal="center" vertical="center" wrapText="1"/>
      <protection/>
    </xf>
    <xf numFmtId="0" fontId="2" fillId="38" borderId="10" xfId="55" applyFont="1" applyFill="1" applyBorder="1" applyAlignment="1">
      <alignment horizontal="center" vertical="center"/>
      <protection/>
    </xf>
    <xf numFmtId="0" fontId="0" fillId="0" borderId="143" xfId="55" applyBorder="1">
      <alignment/>
      <protection/>
    </xf>
    <xf numFmtId="0" fontId="32" fillId="37" borderId="43" xfId="55" applyFont="1" applyFill="1" applyBorder="1" applyAlignment="1" applyProtection="1">
      <alignment horizontal="center" vertical="center" wrapText="1"/>
      <protection hidden="1"/>
    </xf>
    <xf numFmtId="0" fontId="32" fillId="37" borderId="12" xfId="55" applyFont="1" applyFill="1" applyBorder="1" applyAlignment="1" applyProtection="1">
      <alignment horizontal="center" vertical="center" wrapText="1"/>
      <protection hidden="1"/>
    </xf>
    <xf numFmtId="0" fontId="32" fillId="37" borderId="13" xfId="55" applyFont="1" applyFill="1" applyBorder="1" applyAlignment="1" applyProtection="1">
      <alignment horizontal="center" vertical="center" wrapText="1"/>
      <protection hidden="1"/>
    </xf>
    <xf numFmtId="0" fontId="2" fillId="0" borderId="79" xfId="55" applyFont="1" applyFill="1" applyBorder="1" applyAlignment="1" applyProtection="1">
      <alignment horizontal="center" vertical="center" wrapText="1"/>
      <protection hidden="1"/>
    </xf>
    <xf numFmtId="0" fontId="0" fillId="0" borderId="62" xfId="55" applyFont="1" applyFill="1" applyBorder="1" applyAlignment="1" applyProtection="1">
      <alignment vertical="center" wrapText="1"/>
      <protection hidden="1"/>
    </xf>
    <xf numFmtId="0" fontId="0" fillId="0" borderId="17" xfId="55" applyFont="1" applyFill="1" applyBorder="1" applyAlignment="1">
      <alignment horizontal="center" vertical="top" wrapText="1"/>
      <protection/>
    </xf>
    <xf numFmtId="0" fontId="0" fillId="0" borderId="17" xfId="55" applyNumberFormat="1" applyFont="1" applyFill="1" applyBorder="1" applyAlignment="1" applyProtection="1">
      <alignment horizontal="center" vertical="center"/>
      <protection locked="0"/>
    </xf>
    <xf numFmtId="214" fontId="2" fillId="0" borderId="79" xfId="50" applyNumberFormat="1" applyFont="1" applyFill="1" applyBorder="1" applyAlignment="1" applyProtection="1">
      <alignment vertical="center"/>
      <protection hidden="1"/>
    </xf>
    <xf numFmtId="0" fontId="0" fillId="0" borderId="143" xfId="55" applyFont="1" applyBorder="1">
      <alignment/>
      <protection/>
    </xf>
    <xf numFmtId="214" fontId="32" fillId="0" borderId="69" xfId="50" applyNumberFormat="1" applyFont="1" applyBorder="1" applyAlignment="1" applyProtection="1">
      <alignment vertical="center" wrapText="1"/>
      <protection hidden="1"/>
    </xf>
    <xf numFmtId="214" fontId="32" fillId="0" borderId="84" xfId="50" applyNumberFormat="1" applyFont="1" applyBorder="1" applyAlignment="1" applyProtection="1">
      <alignment vertical="center" wrapText="1"/>
      <protection hidden="1"/>
    </xf>
    <xf numFmtId="214" fontId="9" fillId="0" borderId="87" xfId="50" applyNumberFormat="1" applyFont="1" applyBorder="1" applyAlignment="1" applyProtection="1">
      <alignment vertical="center" wrapText="1"/>
      <protection hidden="1"/>
    </xf>
    <xf numFmtId="0" fontId="2" fillId="0" borderId="20" xfId="55" applyFont="1" applyFill="1" applyBorder="1" applyAlignment="1" applyProtection="1">
      <alignment horizontal="center" vertical="center" wrapText="1"/>
      <protection hidden="1"/>
    </xf>
    <xf numFmtId="214" fontId="2" fillId="0" borderId="20" xfId="50" applyNumberFormat="1" applyFont="1" applyFill="1" applyBorder="1" applyAlignment="1" applyProtection="1">
      <alignment vertical="center"/>
      <protection hidden="1"/>
    </xf>
    <xf numFmtId="214" fontId="32" fillId="0" borderId="32" xfId="50" applyNumberFormat="1" applyFont="1" applyBorder="1" applyAlignment="1" applyProtection="1">
      <alignment vertical="center" wrapText="1"/>
      <protection hidden="1"/>
    </xf>
    <xf numFmtId="214" fontId="9" fillId="0" borderId="17" xfId="50" applyNumberFormat="1" applyFont="1" applyBorder="1" applyAlignment="1" applyProtection="1">
      <alignment vertical="center" wrapText="1"/>
      <protection hidden="1"/>
    </xf>
    <xf numFmtId="214" fontId="32" fillId="0" borderId="17" xfId="50" applyNumberFormat="1" applyFont="1" applyBorder="1" applyAlignment="1" applyProtection="1">
      <alignment vertical="center" wrapText="1"/>
      <protection hidden="1"/>
    </xf>
    <xf numFmtId="214" fontId="32" fillId="0" borderId="39" xfId="50" applyNumberFormat="1" applyFont="1" applyBorder="1" applyAlignment="1" applyProtection="1">
      <alignment vertical="center" wrapText="1"/>
      <protection hidden="1"/>
    </xf>
    <xf numFmtId="0" fontId="0" fillId="0" borderId="17" xfId="55" applyFont="1" applyFill="1" applyBorder="1" applyAlignment="1">
      <alignment horizontal="center"/>
      <protection/>
    </xf>
    <xf numFmtId="0" fontId="0" fillId="0" borderId="20" xfId="55" applyFont="1" applyFill="1" applyBorder="1" applyAlignment="1" applyProtection="1">
      <alignment horizontal="center" vertical="center" wrapText="1"/>
      <protection hidden="1"/>
    </xf>
    <xf numFmtId="0" fontId="0" fillId="0" borderId="22" xfId="55" applyFont="1" applyFill="1" applyBorder="1" applyAlignment="1" applyProtection="1">
      <alignment horizontal="center" vertical="center" wrapText="1"/>
      <protection hidden="1"/>
    </xf>
    <xf numFmtId="0" fontId="0" fillId="0" borderId="66" xfId="55" applyFont="1" applyFill="1" applyBorder="1" applyAlignment="1" applyProtection="1">
      <alignment vertical="center" wrapText="1"/>
      <protection hidden="1"/>
    </xf>
    <xf numFmtId="0" fontId="0" fillId="0" borderId="24" xfId="55" applyFont="1" applyFill="1" applyBorder="1" applyAlignment="1">
      <alignment horizontal="center" vertical="top" wrapText="1"/>
      <protection/>
    </xf>
    <xf numFmtId="0" fontId="0" fillId="0" borderId="24" xfId="55" applyNumberFormat="1" applyFont="1" applyFill="1" applyBorder="1" applyAlignment="1" applyProtection="1">
      <alignment horizontal="center" vertical="center"/>
      <protection locked="0"/>
    </xf>
    <xf numFmtId="214" fontId="2" fillId="0" borderId="22" xfId="50" applyNumberFormat="1" applyFont="1" applyFill="1" applyBorder="1" applyAlignment="1" applyProtection="1">
      <alignment vertical="center"/>
      <protection hidden="1"/>
    </xf>
    <xf numFmtId="214" fontId="32" fillId="0" borderId="23" xfId="50" applyNumberFormat="1" applyFont="1" applyBorder="1" applyAlignment="1" applyProtection="1">
      <alignment vertical="center" wrapText="1"/>
      <protection hidden="1"/>
    </xf>
    <xf numFmtId="214" fontId="32" fillId="0" borderId="24" xfId="50" applyNumberFormat="1" applyFont="1" applyBorder="1" applyAlignment="1" applyProtection="1">
      <alignment vertical="center" wrapText="1"/>
      <protection hidden="1"/>
    </xf>
    <xf numFmtId="214" fontId="9" fillId="0" borderId="68" xfId="50" applyNumberFormat="1" applyFont="1" applyBorder="1" applyAlignment="1" applyProtection="1">
      <alignment vertical="center" wrapText="1"/>
      <protection hidden="1"/>
    </xf>
    <xf numFmtId="0" fontId="35" fillId="0" borderId="0" xfId="58" applyFont="1">
      <alignment/>
      <protection/>
    </xf>
    <xf numFmtId="0" fontId="0" fillId="0" borderId="0" xfId="58" applyFont="1" applyAlignment="1">
      <alignment horizontal="center"/>
      <protection/>
    </xf>
    <xf numFmtId="0" fontId="0" fillId="0" borderId="0" xfId="58" applyFont="1" applyAlignment="1">
      <alignment horizontal="left"/>
      <protection/>
    </xf>
    <xf numFmtId="0" fontId="9" fillId="0" borderId="0" xfId="58" applyFont="1" applyAlignment="1">
      <alignment horizontal="center"/>
      <protection/>
    </xf>
    <xf numFmtId="0" fontId="9" fillId="0" borderId="0" xfId="58" applyFont="1" applyBorder="1" applyAlignment="1">
      <alignment horizontal="center"/>
      <protection/>
    </xf>
    <xf numFmtId="0" fontId="0" fillId="0" borderId="0" xfId="58" applyFont="1">
      <alignment/>
      <protection/>
    </xf>
    <xf numFmtId="1" fontId="0" fillId="0" borderId="0" xfId="58" applyNumberFormat="1" applyFont="1">
      <alignment/>
      <protection/>
    </xf>
    <xf numFmtId="0" fontId="0" fillId="0" borderId="0" xfId="58" applyFont="1" applyBorder="1">
      <alignment/>
      <protection/>
    </xf>
    <xf numFmtId="0" fontId="2" fillId="34" borderId="10" xfId="58" applyFont="1" applyFill="1" applyBorder="1" applyAlignment="1">
      <alignment horizontal="center" vertical="center"/>
      <protection/>
    </xf>
    <xf numFmtId="0" fontId="2" fillId="34" borderId="11" xfId="58" applyFont="1" applyFill="1" applyBorder="1" applyAlignment="1">
      <alignment horizontal="left" vertical="center"/>
      <protection/>
    </xf>
    <xf numFmtId="0" fontId="2" fillId="34" borderId="12" xfId="58" applyFont="1" applyFill="1" applyBorder="1" applyAlignment="1">
      <alignment horizontal="center" vertical="center"/>
      <protection/>
    </xf>
    <xf numFmtId="0" fontId="2" fillId="34" borderId="33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vertical="center"/>
      <protection/>
    </xf>
    <xf numFmtId="0" fontId="2" fillId="34" borderId="43" xfId="58" applyFont="1" applyFill="1" applyBorder="1" applyAlignment="1">
      <alignment horizontal="center" vertical="center"/>
      <protection/>
    </xf>
    <xf numFmtId="1" fontId="2" fillId="34" borderId="13" xfId="58" applyNumberFormat="1" applyFont="1" applyFill="1" applyBorder="1" applyAlignment="1">
      <alignment horizontal="center" vertical="center"/>
      <protection/>
    </xf>
    <xf numFmtId="0" fontId="2" fillId="34" borderId="11" xfId="58" applyFont="1" applyFill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0" fontId="32" fillId="0" borderId="14" xfId="58" applyFont="1" applyBorder="1" applyAlignment="1">
      <alignment horizontal="center"/>
      <protection/>
    </xf>
    <xf numFmtId="0" fontId="68" fillId="0" borderId="25" xfId="58" applyFont="1" applyFill="1" applyBorder="1" applyAlignment="1">
      <alignment horizontal="left"/>
      <protection/>
    </xf>
    <xf numFmtId="0" fontId="68" fillId="0" borderId="16" xfId="58" applyFont="1" applyFill="1" applyBorder="1" applyAlignment="1">
      <alignment horizontal="center"/>
      <protection/>
    </xf>
    <xf numFmtId="0" fontId="68" fillId="0" borderId="16" xfId="58" applyNumberFormat="1" applyFont="1" applyBorder="1" applyAlignment="1">
      <alignment horizontal="center"/>
      <protection/>
    </xf>
    <xf numFmtId="49" fontId="68" fillId="0" borderId="26" xfId="58" applyNumberFormat="1" applyFont="1" applyBorder="1" applyAlignment="1">
      <alignment horizontal="left"/>
      <protection/>
    </xf>
    <xf numFmtId="1" fontId="69" fillId="0" borderId="14" xfId="58" applyNumberFormat="1" applyFont="1" applyFill="1" applyBorder="1" applyAlignment="1">
      <alignment horizontal="center"/>
      <protection/>
    </xf>
    <xf numFmtId="0" fontId="32" fillId="0" borderId="15" xfId="58" applyFont="1" applyBorder="1">
      <alignment/>
      <protection/>
    </xf>
    <xf numFmtId="0" fontId="32" fillId="0" borderId="39" xfId="58" applyFont="1" applyBorder="1">
      <alignment/>
      <protection/>
    </xf>
    <xf numFmtId="0" fontId="32" fillId="0" borderId="0" xfId="58" applyFont="1" applyBorder="1">
      <alignment/>
      <protection/>
    </xf>
    <xf numFmtId="0" fontId="68" fillId="0" borderId="75" xfId="58" applyFont="1" applyBorder="1">
      <alignment/>
      <protection/>
    </xf>
    <xf numFmtId="0" fontId="32" fillId="0" borderId="55" xfId="58" applyFont="1" applyBorder="1">
      <alignment/>
      <protection/>
    </xf>
    <xf numFmtId="0" fontId="9" fillId="0" borderId="25" xfId="58" applyFont="1" applyBorder="1">
      <alignment/>
      <protection/>
    </xf>
    <xf numFmtId="0" fontId="32" fillId="0" borderId="20" xfId="58" applyFont="1" applyBorder="1" applyAlignment="1">
      <alignment horizontal="center"/>
      <protection/>
    </xf>
    <xf numFmtId="0" fontId="68" fillId="0" borderId="15" xfId="58" applyFont="1" applyBorder="1" applyAlignment="1">
      <alignment horizontal="left"/>
      <protection/>
    </xf>
    <xf numFmtId="0" fontId="68" fillId="0" borderId="17" xfId="58" applyFont="1" applyFill="1" applyBorder="1" applyAlignment="1">
      <alignment horizontal="center"/>
      <protection/>
    </xf>
    <xf numFmtId="0" fontId="68" fillId="0" borderId="17" xfId="58" applyFont="1" applyBorder="1" applyAlignment="1">
      <alignment horizontal="center"/>
      <protection/>
    </xf>
    <xf numFmtId="0" fontId="68" fillId="0" borderId="18" xfId="58" applyFont="1" applyBorder="1" applyAlignment="1">
      <alignment horizontal="left"/>
      <protection/>
    </xf>
    <xf numFmtId="1" fontId="69" fillId="0" borderId="20" xfId="58" applyNumberFormat="1" applyFont="1" applyFill="1" applyBorder="1" applyAlignment="1">
      <alignment horizontal="center"/>
      <protection/>
    </xf>
    <xf numFmtId="0" fontId="32" fillId="0" borderId="68" xfId="58" applyFont="1" applyBorder="1">
      <alignment/>
      <protection/>
    </xf>
    <xf numFmtId="0" fontId="9" fillId="0" borderId="15" xfId="58" applyFont="1" applyBorder="1">
      <alignment/>
      <protection/>
    </xf>
    <xf numFmtId="0" fontId="68" fillId="0" borderId="15" xfId="58" applyFont="1" applyFill="1" applyBorder="1" applyAlignment="1">
      <alignment horizontal="left"/>
      <protection/>
    </xf>
    <xf numFmtId="0" fontId="68" fillId="0" borderId="17" xfId="58" applyNumberFormat="1" applyFont="1" applyBorder="1" applyAlignment="1">
      <alignment horizontal="center"/>
      <protection/>
    </xf>
    <xf numFmtId="49" fontId="68" fillId="0" borderId="18" xfId="58" applyNumberFormat="1" applyFont="1" applyBorder="1" applyAlignment="1">
      <alignment horizontal="left"/>
      <protection/>
    </xf>
    <xf numFmtId="0" fontId="32" fillId="0" borderId="80" xfId="58" applyFont="1" applyBorder="1">
      <alignment/>
      <protection/>
    </xf>
    <xf numFmtId="0" fontId="68" fillId="0" borderId="32" xfId="58" applyFont="1" applyBorder="1">
      <alignment/>
      <protection/>
    </xf>
    <xf numFmtId="0" fontId="9" fillId="0" borderId="20" xfId="58" applyFont="1" applyBorder="1" applyAlignment="1">
      <alignment horizontal="center"/>
      <protection/>
    </xf>
    <xf numFmtId="0" fontId="9" fillId="0" borderId="17" xfId="58" applyFont="1" applyBorder="1" applyAlignment="1">
      <alignment horizontal="center"/>
      <protection/>
    </xf>
    <xf numFmtId="1" fontId="69" fillId="0" borderId="0" xfId="58" applyNumberFormat="1" applyFont="1" applyFill="1" applyBorder="1" applyAlignment="1">
      <alignment horizontal="center"/>
      <protection/>
    </xf>
    <xf numFmtId="1" fontId="8" fillId="0" borderId="0" xfId="58" applyNumberFormat="1" applyFont="1" applyFill="1" applyBorder="1">
      <alignment/>
      <protection/>
    </xf>
    <xf numFmtId="0" fontId="9" fillId="0" borderId="0" xfId="58" applyFont="1">
      <alignment/>
      <protection/>
    </xf>
    <xf numFmtId="0" fontId="9" fillId="0" borderId="15" xfId="58" applyFont="1" applyBorder="1" applyAlignment="1">
      <alignment horizontal="left"/>
      <protection/>
    </xf>
    <xf numFmtId="0" fontId="9" fillId="0" borderId="18" xfId="58" applyFont="1" applyBorder="1" applyAlignment="1">
      <alignment horizontal="left"/>
      <protection/>
    </xf>
    <xf numFmtId="0" fontId="9" fillId="0" borderId="15" xfId="58" applyFont="1" applyBorder="1" quotePrefix="1">
      <alignment/>
      <protection/>
    </xf>
    <xf numFmtId="0" fontId="0" fillId="0" borderId="0" xfId="58" applyFont="1" applyBorder="1" applyAlignment="1">
      <alignment horizontal="center"/>
      <protection/>
    </xf>
    <xf numFmtId="0" fontId="9" fillId="0" borderId="32" xfId="58" applyFont="1" applyBorder="1" applyAlignment="1">
      <alignment/>
      <protection/>
    </xf>
    <xf numFmtId="0" fontId="9" fillId="0" borderId="15" xfId="58" applyFont="1" applyBorder="1" applyAlignment="1">
      <alignment horizontal="center"/>
      <protection/>
    </xf>
    <xf numFmtId="0" fontId="9" fillId="0" borderId="15" xfId="58" applyFont="1" applyBorder="1" applyAlignment="1">
      <alignment/>
      <protection/>
    </xf>
    <xf numFmtId="0" fontId="9" fillId="0" borderId="22" xfId="58" applyFont="1" applyBorder="1" applyAlignment="1">
      <alignment horizontal="center"/>
      <protection/>
    </xf>
    <xf numFmtId="0" fontId="9" fillId="0" borderId="29" xfId="58" applyFont="1" applyBorder="1" applyAlignment="1">
      <alignment horizontal="left"/>
      <protection/>
    </xf>
    <xf numFmtId="0" fontId="68" fillId="0" borderId="24" xfId="58" applyFont="1" applyFill="1" applyBorder="1" applyAlignment="1">
      <alignment horizontal="center"/>
      <protection/>
    </xf>
    <xf numFmtId="0" fontId="68" fillId="0" borderId="24" xfId="58" applyFont="1" applyBorder="1" applyAlignment="1">
      <alignment horizontal="center"/>
      <protection/>
    </xf>
    <xf numFmtId="0" fontId="9" fillId="0" borderId="24" xfId="58" applyFont="1" applyBorder="1" applyAlignment="1">
      <alignment horizontal="center"/>
      <protection/>
    </xf>
    <xf numFmtId="0" fontId="9" fillId="0" borderId="35" xfId="58" applyFont="1" applyBorder="1" applyAlignment="1">
      <alignment horizontal="left"/>
      <protection/>
    </xf>
    <xf numFmtId="1" fontId="69" fillId="0" borderId="22" xfId="58" applyNumberFormat="1" applyFont="1" applyFill="1" applyBorder="1" applyAlignment="1">
      <alignment horizontal="center"/>
      <protection/>
    </xf>
    <xf numFmtId="0" fontId="68" fillId="0" borderId="23" xfId="58" applyFont="1" applyBorder="1">
      <alignment/>
      <protection/>
    </xf>
    <xf numFmtId="0" fontId="9" fillId="0" borderId="29" xfId="58" applyFont="1" applyBorder="1">
      <alignment/>
      <protection/>
    </xf>
    <xf numFmtId="0" fontId="8" fillId="0" borderId="0" xfId="58" applyFont="1" applyBorder="1" applyAlignment="1">
      <alignment horizontal="left"/>
      <protection/>
    </xf>
    <xf numFmtId="0" fontId="8" fillId="0" borderId="0" xfId="58" applyFont="1" applyFill="1" applyBorder="1" applyAlignment="1">
      <alignment horizontal="center"/>
      <protection/>
    </xf>
    <xf numFmtId="49" fontId="8" fillId="0" borderId="0" xfId="58" applyNumberFormat="1" applyFont="1" applyBorder="1" applyAlignment="1">
      <alignment horizontal="center"/>
      <protection/>
    </xf>
    <xf numFmtId="1" fontId="8" fillId="0" borderId="0" xfId="58" applyNumberFormat="1" applyFont="1" applyFill="1" applyBorder="1" applyAlignment="1">
      <alignment horizontal="center"/>
      <protection/>
    </xf>
    <xf numFmtId="0" fontId="8" fillId="0" borderId="0" xfId="58" applyFont="1" applyBorder="1">
      <alignment/>
      <protection/>
    </xf>
    <xf numFmtId="0" fontId="0" fillId="0" borderId="0" xfId="58" applyFont="1" applyBorder="1" applyAlignment="1">
      <alignment horizontal="left"/>
      <protection/>
    </xf>
    <xf numFmtId="0" fontId="8" fillId="0" borderId="0" xfId="58" applyFont="1" applyBorder="1" applyAlignment="1">
      <alignment horizontal="center"/>
      <protection/>
    </xf>
    <xf numFmtId="0" fontId="3" fillId="33" borderId="0" xfId="57" applyFont="1" applyFill="1" applyBorder="1">
      <alignment/>
      <protection/>
    </xf>
    <xf numFmtId="0" fontId="33" fillId="33" borderId="0" xfId="57" applyFont="1" applyFill="1" applyBorder="1">
      <alignment/>
      <protection/>
    </xf>
    <xf numFmtId="0" fontId="0" fillId="0" borderId="0" xfId="57" applyFont="1" applyBorder="1">
      <alignment/>
      <protection/>
    </xf>
    <xf numFmtId="0" fontId="2" fillId="34" borderId="79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0" fillId="0" borderId="0" xfId="58" applyFont="1" applyAlignment="1">
      <alignment vertical="center"/>
      <protection/>
    </xf>
    <xf numFmtId="1" fontId="69" fillId="0" borderId="0" xfId="58" applyNumberFormat="1" applyFont="1" applyFill="1" applyBorder="1">
      <alignment/>
      <protection/>
    </xf>
    <xf numFmtId="0" fontId="44" fillId="0" borderId="0" xfId="58" applyFont="1">
      <alignment/>
      <protection/>
    </xf>
    <xf numFmtId="0" fontId="32" fillId="0" borderId="17" xfId="58" applyFont="1" applyBorder="1">
      <alignment/>
      <protection/>
    </xf>
    <xf numFmtId="0" fontId="9" fillId="0" borderId="17" xfId="58" applyFont="1" applyBorder="1">
      <alignment/>
      <protection/>
    </xf>
    <xf numFmtId="0" fontId="9" fillId="0" borderId="23" xfId="58" applyFont="1" applyBorder="1" applyAlignment="1">
      <alignment/>
      <protection/>
    </xf>
    <xf numFmtId="0" fontId="32" fillId="0" borderId="68" xfId="58" applyFont="1" applyBorder="1" applyAlignment="1">
      <alignment/>
      <protection/>
    </xf>
    <xf numFmtId="0" fontId="9" fillId="0" borderId="29" xfId="58" applyFont="1" applyBorder="1" applyAlignment="1">
      <alignment/>
      <protection/>
    </xf>
    <xf numFmtId="0" fontId="32" fillId="0" borderId="24" xfId="58" applyFont="1" applyBorder="1" applyAlignment="1">
      <alignment/>
      <protection/>
    </xf>
    <xf numFmtId="0" fontId="9" fillId="0" borderId="24" xfId="58" applyFont="1" applyBorder="1" applyAlignment="1">
      <alignment/>
      <protection/>
    </xf>
    <xf numFmtId="0" fontId="35" fillId="0" borderId="0" xfId="58" applyFont="1" applyBorder="1" applyAlignment="1">
      <alignment horizontal="center"/>
      <protection/>
    </xf>
    <xf numFmtId="0" fontId="35" fillId="0" borderId="0" xfId="58" applyFont="1" applyAlignment="1">
      <alignment horizontal="left"/>
      <protection/>
    </xf>
    <xf numFmtId="0" fontId="35" fillId="0" borderId="0" xfId="58" applyFont="1" applyAlignment="1">
      <alignment horizontal="center"/>
      <protection/>
    </xf>
    <xf numFmtId="0" fontId="44" fillId="0" borderId="0" xfId="58" applyFont="1" applyAlignment="1">
      <alignment horizontal="center"/>
      <protection/>
    </xf>
    <xf numFmtId="0" fontId="60" fillId="0" borderId="0" xfId="58" applyFont="1" applyBorder="1" applyAlignment="1">
      <alignment horizontal="center"/>
      <protection/>
    </xf>
    <xf numFmtId="0" fontId="60" fillId="0" borderId="0" xfId="58" applyFont="1" applyBorder="1">
      <alignment/>
      <protection/>
    </xf>
    <xf numFmtId="0" fontId="35" fillId="0" borderId="0" xfId="58" applyFont="1" applyBorder="1">
      <alignment/>
      <protection/>
    </xf>
    <xf numFmtId="1" fontId="60" fillId="0" borderId="0" xfId="58" applyNumberFormat="1" applyFont="1" applyFill="1" applyBorder="1">
      <alignment/>
      <protection/>
    </xf>
    <xf numFmtId="0" fontId="35" fillId="0" borderId="0" xfId="58" applyFont="1" applyBorder="1" applyAlignment="1">
      <alignment horizontal="left"/>
      <protection/>
    </xf>
    <xf numFmtId="0" fontId="60" fillId="0" borderId="0" xfId="58" applyFont="1" applyFill="1" applyBorder="1" applyAlignment="1">
      <alignment horizontal="center"/>
      <protection/>
    </xf>
    <xf numFmtId="0" fontId="70" fillId="0" borderId="0" xfId="58" applyFont="1" applyBorder="1" applyAlignment="1">
      <alignment horizontal="center"/>
      <protection/>
    </xf>
    <xf numFmtId="0" fontId="60" fillId="0" borderId="0" xfId="58" applyFont="1" applyBorder="1" applyAlignment="1">
      <alignment horizontal="left"/>
      <protection/>
    </xf>
    <xf numFmtId="1" fontId="35" fillId="0" borderId="0" xfId="58" applyNumberFormat="1" applyFont="1" applyBorder="1">
      <alignment/>
      <protection/>
    </xf>
    <xf numFmtId="0" fontId="40" fillId="0" borderId="0" xfId="58" applyFont="1" applyBorder="1" applyAlignment="1">
      <alignment horizontal="center"/>
      <protection/>
    </xf>
    <xf numFmtId="1" fontId="40" fillId="0" borderId="0" xfId="58" applyNumberFormat="1" applyFont="1" applyBorder="1">
      <alignment/>
      <protection/>
    </xf>
    <xf numFmtId="0" fontId="40" fillId="0" borderId="0" xfId="58" applyFont="1" applyBorder="1">
      <alignment/>
      <protection/>
    </xf>
    <xf numFmtId="0" fontId="39" fillId="0" borderId="0" xfId="59" applyNumberFormat="1" applyFont="1" applyFill="1" applyBorder="1" applyAlignment="1">
      <alignment horizontal="center"/>
      <protection/>
    </xf>
    <xf numFmtId="0" fontId="35" fillId="0" borderId="0" xfId="58" applyFont="1" applyFill="1" applyBorder="1" applyAlignment="1">
      <alignment horizontal="left"/>
      <protection/>
    </xf>
    <xf numFmtId="0" fontId="70" fillId="0" borderId="0" xfId="58" applyFont="1" applyFill="1" applyBorder="1" applyAlignment="1">
      <alignment horizontal="center"/>
      <protection/>
    </xf>
    <xf numFmtId="49" fontId="39" fillId="0" borderId="0" xfId="59" applyNumberFormat="1" applyFont="1" applyFill="1" applyBorder="1" applyAlignment="1">
      <alignment horizontal="center"/>
      <protection/>
    </xf>
    <xf numFmtId="0" fontId="44" fillId="0" borderId="0" xfId="58" applyFont="1" applyBorder="1" applyAlignment="1">
      <alignment horizontal="center"/>
      <protection/>
    </xf>
    <xf numFmtId="0" fontId="71" fillId="0" borderId="0" xfId="58" applyFont="1" applyBorder="1" applyAlignment="1">
      <alignment horizontal="center"/>
      <protection/>
    </xf>
    <xf numFmtId="6" fontId="35" fillId="0" borderId="0" xfId="58" applyNumberFormat="1" applyFont="1" applyBorder="1">
      <alignment/>
      <protection/>
    </xf>
    <xf numFmtId="0" fontId="60" fillId="0" borderId="0" xfId="58" applyFont="1" applyFill="1" applyBorder="1" applyAlignment="1">
      <alignment horizontal="left"/>
      <protection/>
    </xf>
    <xf numFmtId="49" fontId="60" fillId="0" borderId="0" xfId="58" applyNumberFormat="1" applyFont="1" applyBorder="1" applyAlignment="1">
      <alignment horizontal="center"/>
      <protection/>
    </xf>
    <xf numFmtId="1" fontId="35" fillId="0" borderId="0" xfId="58" applyNumberFormat="1" applyFont="1">
      <alignment/>
      <protection/>
    </xf>
    <xf numFmtId="0" fontId="85" fillId="33" borderId="2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62" applyFont="1" applyAlignment="1">
      <alignment horizontal="center" vertical="center"/>
    </xf>
    <xf numFmtId="0" fontId="0" fillId="0" borderId="0" xfId="62" applyAlignment="1">
      <alignment horizontal="center"/>
    </xf>
    <xf numFmtId="0" fontId="4" fillId="0" borderId="0" xfId="58" applyFont="1" applyAlignment="1">
      <alignment horizontal="center"/>
      <protection/>
    </xf>
    <xf numFmtId="0" fontId="2" fillId="34" borderId="56" xfId="58" applyFont="1" applyFill="1" applyBorder="1" applyAlignment="1">
      <alignment horizontal="center" vertical="center"/>
      <protection/>
    </xf>
    <xf numFmtId="0" fontId="2" fillId="34" borderId="100" xfId="58" applyFont="1" applyFill="1" applyBorder="1" applyAlignment="1">
      <alignment horizontal="center" vertical="center"/>
      <protection/>
    </xf>
    <xf numFmtId="0" fontId="8" fillId="0" borderId="18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0" fontId="8" fillId="0" borderId="17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2" fillId="34" borderId="33" xfId="0" applyFont="1" applyFill="1" applyBorder="1" applyAlignment="1">
      <alignment horizontal="center" vertical="center"/>
    </xf>
    <xf numFmtId="0" fontId="2" fillId="34" borderId="47" xfId="0" applyFont="1" applyFill="1" applyBorder="1" applyAlignment="1">
      <alignment horizontal="center" vertical="center"/>
    </xf>
    <xf numFmtId="0" fontId="32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2" fillId="34" borderId="86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0" fillId="34" borderId="58" xfId="0" applyFill="1" applyBorder="1" applyAlignment="1">
      <alignment vertical="center"/>
    </xf>
    <xf numFmtId="0" fontId="0" fillId="34" borderId="100" xfId="0" applyFill="1" applyBorder="1" applyAlignment="1">
      <alignment vertical="center"/>
    </xf>
    <xf numFmtId="0" fontId="8" fillId="0" borderId="35" xfId="0" applyFont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8" fillId="0" borderId="32" xfId="0" applyFont="1" applyBorder="1" applyAlignment="1" applyProtection="1">
      <alignment/>
      <protection locked="0"/>
    </xf>
    <xf numFmtId="0" fontId="0" fillId="0" borderId="39" xfId="0" applyBorder="1" applyAlignment="1">
      <alignment/>
    </xf>
    <xf numFmtId="0" fontId="8" fillId="0" borderId="23" xfId="0" applyFont="1" applyBorder="1" applyAlignment="1" applyProtection="1">
      <alignment/>
      <protection locked="0"/>
    </xf>
    <xf numFmtId="0" fontId="0" fillId="0" borderId="68" xfId="0" applyBorder="1" applyAlignment="1">
      <alignment/>
    </xf>
    <xf numFmtId="0" fontId="8" fillId="0" borderId="85" xfId="0" applyFont="1" applyBorder="1" applyAlignment="1" applyProtection="1">
      <alignment/>
      <protection locked="0"/>
    </xf>
    <xf numFmtId="0" fontId="0" fillId="0" borderId="98" xfId="0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1" fillId="0" borderId="18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4" fillId="0" borderId="0" xfId="55" applyFont="1" applyBorder="1" applyAlignment="1">
      <alignment horizontal="center" vertical="center"/>
      <protection/>
    </xf>
    <xf numFmtId="0" fontId="0" fillId="0" borderId="0" xfId="55" applyAlignment="1">
      <alignment/>
      <protection/>
    </xf>
    <xf numFmtId="0" fontId="4" fillId="0" borderId="0" xfId="0" applyFont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6" fillId="0" borderId="0" xfId="63" applyFont="1" applyAlignment="1">
      <alignment horizontal="center" vertical="center"/>
      <protection/>
    </xf>
    <xf numFmtId="0" fontId="55" fillId="0" borderId="0" xfId="63" applyAlignment="1">
      <alignment horizontal="center"/>
      <protection/>
    </xf>
    <xf numFmtId="0" fontId="4" fillId="0" borderId="0" xfId="63" applyFont="1" applyAlignment="1">
      <alignment horizontal="center" vertical="center"/>
      <protection/>
    </xf>
    <xf numFmtId="0" fontId="55" fillId="0" borderId="0" xfId="63" applyAlignment="1">
      <alignment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6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0" fontId="0" fillId="0" borderId="0" xfId="56" applyAlignment="1">
      <alignment/>
      <protection/>
    </xf>
    <xf numFmtId="0" fontId="65" fillId="33" borderId="49" xfId="56" applyFont="1" applyFill="1" applyBorder="1" applyAlignment="1">
      <alignment horizontal="center"/>
      <protection/>
    </xf>
    <xf numFmtId="0" fontId="3" fillId="0" borderId="0" xfId="64" applyFont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0" fontId="67" fillId="0" borderId="0" xfId="55" applyFont="1" applyAlignment="1">
      <alignment horizontal="center"/>
      <protection/>
    </xf>
    <xf numFmtId="0" fontId="11" fillId="0" borderId="49" xfId="55" applyFont="1" applyBorder="1" applyAlignment="1">
      <alignment horizontal="left" vertical="center"/>
      <protection/>
    </xf>
    <xf numFmtId="0" fontId="3" fillId="0" borderId="49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horizontal="left" vertical="center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2 2" xfId="50"/>
    <cellStyle name="Milliers 3" xfId="51"/>
    <cellStyle name="Currency" xfId="52"/>
    <cellStyle name="Currency [0]" xfId="53"/>
    <cellStyle name="Neutre" xfId="54"/>
    <cellStyle name="Normal 2" xfId="55"/>
    <cellStyle name="Normal_CF 2007 F3K" xfId="56"/>
    <cellStyle name="Normal_Ch de France F1E 2007 Résult" xfId="57"/>
    <cellStyle name="Normal_Ch de France F1E 2008 Résult" xfId="58"/>
    <cellStyle name="Normal_F1E" xfId="59"/>
    <cellStyle name="Normal_F3j contest Sermange 2005 2" xfId="60"/>
    <cellStyle name="Normal_Résultat_championnat_France_maquette_2007" xfId="61"/>
    <cellStyle name="Normal_Résultats ch FRANCE VL 2008 F" xfId="62"/>
    <cellStyle name="Normal_Résultats Championnat de France Maquette Avions et Hélicoptères à Cognac" xfId="63"/>
    <cellStyle name="Normal_Tableau  Type Chpts E7 Results (2)" xfId="64"/>
    <cellStyle name="Percent" xfId="65"/>
    <cellStyle name="Remarque" xfId="66"/>
    <cellStyle name="Sortie" xfId="67"/>
    <cellStyle name="Texte explicatif" xfId="68"/>
    <cellStyle name="Titre " xfId="69"/>
    <cellStyle name="Titre 1" xfId="70"/>
    <cellStyle name="Titre 2" xfId="71"/>
    <cellStyle name="Titre 3" xfId="72"/>
    <cellStyle name="Titre 4" xfId="73"/>
    <cellStyle name="Total" xfId="74"/>
    <cellStyle name="Vérification de cellule" xfId="75"/>
  </cellStyles>
  <dxfs count="15">
    <dxf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 val="0"/>
        <i val="0"/>
        <strike val="0"/>
      </font>
    </dxf>
    <dxf>
      <font>
        <b/>
        <i val="0"/>
      </font>
    </dxf>
    <dxf>
      <font>
        <b val="0"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97"/>
  <sheetViews>
    <sheetView showGridLines="0" tabSelected="1" workbookViewId="0" topLeftCell="A1">
      <selection activeCell="A1" sqref="A1:P1"/>
    </sheetView>
  </sheetViews>
  <sheetFormatPr defaultColWidth="11.421875" defaultRowHeight="12.75"/>
  <cols>
    <col min="1" max="1" width="2.140625" style="1" customWidth="1"/>
    <col min="2" max="2" width="7.00390625" style="94" customWidth="1"/>
    <col min="3" max="3" width="33.421875" style="160" customWidth="1"/>
    <col min="4" max="4" width="7.00390625" style="94" customWidth="1"/>
    <col min="5" max="5" width="12.8515625" style="153" hidden="1" customWidth="1"/>
    <col min="6" max="6" width="10.8515625" style="154" customWidth="1"/>
    <col min="7" max="7" width="8.28125" style="154" customWidth="1"/>
    <col min="8" max="8" width="29.00390625" style="161" customWidth="1"/>
    <col min="9" max="9" width="9.8515625" style="0" customWidth="1"/>
    <col min="10" max="10" width="2.421875" style="0" customWidth="1"/>
    <col min="11" max="16" width="7.7109375" style="10" customWidth="1"/>
  </cols>
  <sheetData>
    <row r="1" spans="1:16" s="135" customFormat="1" ht="24.75" customHeight="1">
      <c r="A1" s="1846" t="s">
        <v>367</v>
      </c>
      <c r="B1" s="1846"/>
      <c r="C1" s="1846"/>
      <c r="D1" s="1846"/>
      <c r="E1" s="1846"/>
      <c r="F1" s="1846"/>
      <c r="G1" s="1846"/>
      <c r="H1" s="1846"/>
      <c r="I1" s="1846"/>
      <c r="J1" s="1846"/>
      <c r="K1" s="1846"/>
      <c r="L1" s="1846"/>
      <c r="M1" s="1846"/>
      <c r="N1" s="1846"/>
      <c r="O1" s="1846"/>
      <c r="P1" s="1846"/>
    </row>
    <row r="2" spans="1:16" s="135" customFormat="1" ht="24.75" customHeight="1">
      <c r="A2" s="1846" t="s">
        <v>412</v>
      </c>
      <c r="B2" s="1846"/>
      <c r="C2" s="1846"/>
      <c r="D2" s="1846"/>
      <c r="E2" s="1846"/>
      <c r="F2" s="1846"/>
      <c r="G2" s="1846"/>
      <c r="H2" s="1846"/>
      <c r="I2" s="1846"/>
      <c r="J2" s="1846"/>
      <c r="K2" s="1846"/>
      <c r="L2" s="1846"/>
      <c r="M2" s="1846"/>
      <c r="N2" s="1846"/>
      <c r="O2" s="1846"/>
      <c r="P2" s="1846"/>
    </row>
    <row r="3" spans="2:8" ht="12" customHeight="1">
      <c r="B3" s="134"/>
      <c r="C3" s="136"/>
      <c r="D3" s="134"/>
      <c r="E3" s="137"/>
      <c r="F3" s="137"/>
      <c r="G3" s="137"/>
      <c r="H3" s="138"/>
    </row>
    <row r="4" spans="2:16" s="139" customFormat="1" ht="19.5" customHeight="1" thickBot="1">
      <c r="B4" s="140" t="s">
        <v>368</v>
      </c>
      <c r="C4" s="140"/>
      <c r="D4" s="140"/>
      <c r="E4" s="138"/>
      <c r="F4" s="138"/>
      <c r="G4" s="138"/>
      <c r="H4" s="138"/>
      <c r="K4" s="141"/>
      <c r="L4" s="141"/>
      <c r="M4" s="141"/>
      <c r="N4" s="141"/>
      <c r="O4" s="141"/>
      <c r="P4" s="141"/>
    </row>
    <row r="5" spans="1:16" s="287" customFormat="1" ht="21.75" customHeight="1" thickBot="1">
      <c r="A5" s="283"/>
      <c r="B5" s="322" t="s">
        <v>91</v>
      </c>
      <c r="C5" s="323" t="s">
        <v>369</v>
      </c>
      <c r="D5" s="285" t="s">
        <v>370</v>
      </c>
      <c r="E5" s="286" t="s">
        <v>371</v>
      </c>
      <c r="F5" s="285" t="s">
        <v>94</v>
      </c>
      <c r="G5" s="324" t="s">
        <v>95</v>
      </c>
      <c r="H5" s="325" t="s">
        <v>96</v>
      </c>
      <c r="I5" s="326" t="s">
        <v>1</v>
      </c>
      <c r="J5" s="284"/>
      <c r="K5" s="164" t="s">
        <v>404</v>
      </c>
      <c r="L5" s="165" t="s">
        <v>405</v>
      </c>
      <c r="M5" s="165" t="s">
        <v>406</v>
      </c>
      <c r="N5" s="165" t="s">
        <v>407</v>
      </c>
      <c r="O5" s="165" t="s">
        <v>408</v>
      </c>
      <c r="P5" s="166" t="s">
        <v>409</v>
      </c>
    </row>
    <row r="6" spans="1:16" s="153" customFormat="1" ht="15.75" customHeight="1">
      <c r="A6" s="288"/>
      <c r="B6" s="289">
        <v>1</v>
      </c>
      <c r="C6" s="170" t="s">
        <v>372</v>
      </c>
      <c r="D6" s="167"/>
      <c r="E6" s="167">
        <v>8408479</v>
      </c>
      <c r="F6" s="167">
        <v>3022</v>
      </c>
      <c r="G6" s="167">
        <v>612</v>
      </c>
      <c r="H6" s="290" t="s">
        <v>373</v>
      </c>
      <c r="I6" s="176">
        <v>0.04473379629629629</v>
      </c>
      <c r="J6" s="291"/>
      <c r="K6" s="655">
        <v>0.016516203703703703</v>
      </c>
      <c r="L6" s="656">
        <v>0.01934027777777778</v>
      </c>
      <c r="M6" s="656"/>
      <c r="N6" s="657">
        <v>0.022326388888888885</v>
      </c>
      <c r="O6" s="657">
        <v>0.022407407407407407</v>
      </c>
      <c r="P6" s="658"/>
    </row>
    <row r="7" spans="1:16" s="153" customFormat="1" ht="15.75" customHeight="1">
      <c r="A7" s="288"/>
      <c r="B7" s="289">
        <v>2</v>
      </c>
      <c r="C7" s="171" t="s">
        <v>374</v>
      </c>
      <c r="D7" s="181"/>
      <c r="E7" s="185">
        <v>8500706</v>
      </c>
      <c r="F7" s="181">
        <v>3006</v>
      </c>
      <c r="G7" s="181">
        <v>102</v>
      </c>
      <c r="H7" s="290" t="s">
        <v>375</v>
      </c>
      <c r="I7" s="176">
        <v>0.03733796296296296</v>
      </c>
      <c r="J7" s="291"/>
      <c r="K7" s="659">
        <v>0.015868055555555555</v>
      </c>
      <c r="L7" s="660">
        <v>0.018391203703703705</v>
      </c>
      <c r="M7" s="660">
        <v>0.017824074074074076</v>
      </c>
      <c r="N7" s="661">
        <v>0.01888888888888889</v>
      </c>
      <c r="O7" s="661">
        <v>0.018449074074074073</v>
      </c>
      <c r="P7" s="662">
        <v>0.018275462962962962</v>
      </c>
    </row>
    <row r="8" spans="1:16" s="153" customFormat="1" ht="15.75" customHeight="1">
      <c r="A8" s="288"/>
      <c r="B8" s="289">
        <v>3</v>
      </c>
      <c r="C8" s="172" t="s">
        <v>414</v>
      </c>
      <c r="D8" s="168"/>
      <c r="E8" s="167">
        <v>8503190</v>
      </c>
      <c r="F8" s="169">
        <v>3020</v>
      </c>
      <c r="G8" s="167">
        <v>814</v>
      </c>
      <c r="H8" s="290" t="s">
        <v>413</v>
      </c>
      <c r="I8" s="176">
        <v>0.035625</v>
      </c>
      <c r="J8" s="291"/>
      <c r="K8" s="659">
        <v>0.013402777777777777</v>
      </c>
      <c r="L8" s="660">
        <v>0.0004398148148148148</v>
      </c>
      <c r="M8" s="660">
        <v>0.011423611111111112</v>
      </c>
      <c r="N8" s="661">
        <v>0.017997685185185186</v>
      </c>
      <c r="O8" s="660">
        <v>0.01601851851851852</v>
      </c>
      <c r="P8" s="663">
        <v>0.017627314814814814</v>
      </c>
    </row>
    <row r="9" spans="1:16" s="153" customFormat="1" ht="15.75" customHeight="1">
      <c r="A9" s="288"/>
      <c r="B9" s="292">
        <v>4</v>
      </c>
      <c r="C9" s="170" t="s">
        <v>376</v>
      </c>
      <c r="D9" s="167"/>
      <c r="E9" s="167">
        <v>9009365</v>
      </c>
      <c r="F9" s="167">
        <v>3022</v>
      </c>
      <c r="G9" s="167">
        <v>612</v>
      </c>
      <c r="H9" s="290" t="s">
        <v>373</v>
      </c>
      <c r="I9" s="176">
        <v>0.03532407407407408</v>
      </c>
      <c r="J9" s="291"/>
      <c r="K9" s="659">
        <v>0.009571759259259259</v>
      </c>
      <c r="L9" s="661">
        <v>0.01826388888888889</v>
      </c>
      <c r="M9" s="660">
        <v>0.011747685185185186</v>
      </c>
      <c r="N9" s="661">
        <v>0.017060185185185185</v>
      </c>
      <c r="O9" s="660">
        <v>0.01601851851851852</v>
      </c>
      <c r="P9" s="662">
        <v>0.01582175925925926</v>
      </c>
    </row>
    <row r="10" spans="1:16" s="153" customFormat="1" ht="15.75" customHeight="1">
      <c r="A10" s="288"/>
      <c r="B10" s="292">
        <v>5</v>
      </c>
      <c r="C10" s="173" t="s">
        <v>415</v>
      </c>
      <c r="D10" s="169" t="s">
        <v>85</v>
      </c>
      <c r="E10" s="185">
        <v>803170</v>
      </c>
      <c r="F10" s="167">
        <v>3022</v>
      </c>
      <c r="G10" s="181">
        <v>612</v>
      </c>
      <c r="H10" s="290" t="s">
        <v>373</v>
      </c>
      <c r="I10" s="176">
        <v>0.031875</v>
      </c>
      <c r="J10" s="291"/>
      <c r="K10" s="659">
        <v>0.010775462962962964</v>
      </c>
      <c r="L10" s="661">
        <v>0.014872685185185185</v>
      </c>
      <c r="M10" s="661">
        <v>0.017002314814814814</v>
      </c>
      <c r="N10" s="660">
        <v>0.009560185185185185</v>
      </c>
      <c r="O10" s="660">
        <v>0.0035648148148148154</v>
      </c>
      <c r="P10" s="662">
        <v>0.0022222222222222222</v>
      </c>
    </row>
    <row r="11" spans="1:16" s="153" customFormat="1" ht="15.75" customHeight="1">
      <c r="A11" s="288"/>
      <c r="B11" s="292">
        <v>6</v>
      </c>
      <c r="C11" s="170" t="s">
        <v>377</v>
      </c>
      <c r="D11" s="167" t="s">
        <v>85</v>
      </c>
      <c r="E11" s="185">
        <v>2513</v>
      </c>
      <c r="F11" s="167">
        <v>3022</v>
      </c>
      <c r="G11" s="167">
        <v>612</v>
      </c>
      <c r="H11" s="290" t="s">
        <v>373</v>
      </c>
      <c r="I11" s="176">
        <v>0.029965277777777778</v>
      </c>
      <c r="J11" s="291"/>
      <c r="K11" s="659">
        <v>0.012511574074074073</v>
      </c>
      <c r="L11" s="661">
        <v>0.014791666666666668</v>
      </c>
      <c r="M11" s="660">
        <v>0.014305555555555557</v>
      </c>
      <c r="N11" s="661">
        <v>0.015173611111111112</v>
      </c>
      <c r="O11" s="660">
        <v>0.0066550925925925935</v>
      </c>
      <c r="P11" s="662">
        <v>0.014259259259259261</v>
      </c>
    </row>
    <row r="12" spans="1:16" s="153" customFormat="1" ht="15.75" customHeight="1">
      <c r="A12" s="288"/>
      <c r="B12" s="292">
        <v>7</v>
      </c>
      <c r="C12" s="173" t="s">
        <v>378</v>
      </c>
      <c r="D12" s="169" t="s">
        <v>121</v>
      </c>
      <c r="E12" s="185">
        <v>2514</v>
      </c>
      <c r="F12" s="169">
        <v>3022</v>
      </c>
      <c r="G12" s="169">
        <v>612</v>
      </c>
      <c r="H12" s="290" t="s">
        <v>379</v>
      </c>
      <c r="I12" s="176">
        <v>0.02775462962962963</v>
      </c>
      <c r="J12" s="291"/>
      <c r="K12" s="659">
        <v>0.005231481481481482</v>
      </c>
      <c r="L12" s="660">
        <v>0.0025810185185185185</v>
      </c>
      <c r="M12" s="660"/>
      <c r="N12" s="660">
        <v>0.012025462962962962</v>
      </c>
      <c r="O12" s="661">
        <v>0.01230324074074074</v>
      </c>
      <c r="P12" s="663">
        <v>0.01545138888888889</v>
      </c>
    </row>
    <row r="13" spans="1:16" s="153" customFormat="1" ht="15.75" customHeight="1" thickBot="1">
      <c r="A13" s="288"/>
      <c r="B13" s="293">
        <v>8</v>
      </c>
      <c r="C13" s="174" t="s">
        <v>416</v>
      </c>
      <c r="D13" s="175"/>
      <c r="E13" s="294">
        <v>8503190</v>
      </c>
      <c r="F13" s="178">
        <v>3020</v>
      </c>
      <c r="G13" s="294">
        <v>814</v>
      </c>
      <c r="H13" s="295" t="s">
        <v>431</v>
      </c>
      <c r="I13" s="177">
        <v>0.0115625</v>
      </c>
      <c r="J13" s="291"/>
      <c r="K13" s="665">
        <v>0.006018518518518518</v>
      </c>
      <c r="L13" s="666">
        <v>0.0053125</v>
      </c>
      <c r="M13" s="667">
        <v>0.005543981481481482</v>
      </c>
      <c r="N13" s="666">
        <v>0.004467592592592593</v>
      </c>
      <c r="O13" s="666">
        <v>0.004918981481481482</v>
      </c>
      <c r="P13" s="668">
        <v>0.004918981481481482</v>
      </c>
    </row>
    <row r="14" spans="1:16" s="146" customFormat="1" ht="24.75" customHeight="1">
      <c r="A14" s="144"/>
      <c r="B14" s="142"/>
      <c r="C14" s="147"/>
      <c r="D14" s="162"/>
      <c r="E14" s="162"/>
      <c r="F14" s="162"/>
      <c r="G14" s="162"/>
      <c r="H14" s="147"/>
      <c r="I14" s="145"/>
      <c r="J14" s="145"/>
      <c r="K14" s="148"/>
      <c r="L14" s="148"/>
      <c r="M14" s="148"/>
      <c r="N14" s="148"/>
      <c r="O14" s="163"/>
      <c r="P14" s="163"/>
    </row>
    <row r="15" spans="2:16" s="139" customFormat="1" ht="17.25" customHeight="1" thickBot="1">
      <c r="B15" s="149" t="s">
        <v>380</v>
      </c>
      <c r="C15" s="150"/>
      <c r="D15" s="149"/>
      <c r="E15" s="151"/>
      <c r="F15" s="151"/>
      <c r="G15" s="151"/>
      <c r="H15" s="150"/>
      <c r="K15" s="141"/>
      <c r="L15" s="141"/>
      <c r="M15" s="141"/>
      <c r="N15" s="141"/>
      <c r="O15" s="141"/>
      <c r="P15" s="141"/>
    </row>
    <row r="16" spans="1:16" s="143" customFormat="1" ht="19.5" customHeight="1" thickBot="1">
      <c r="A16" s="142"/>
      <c r="B16" s="322" t="s">
        <v>91</v>
      </c>
      <c r="C16" s="323" t="s">
        <v>369</v>
      </c>
      <c r="D16" s="285" t="s">
        <v>370</v>
      </c>
      <c r="E16" s="286" t="s">
        <v>371</v>
      </c>
      <c r="F16" s="285" t="s">
        <v>94</v>
      </c>
      <c r="G16" s="324" t="s">
        <v>95</v>
      </c>
      <c r="H16" s="325" t="s">
        <v>96</v>
      </c>
      <c r="I16" s="326" t="s">
        <v>1</v>
      </c>
      <c r="K16" s="164" t="s">
        <v>404</v>
      </c>
      <c r="L16" s="165" t="s">
        <v>405</v>
      </c>
      <c r="M16" s="165" t="s">
        <v>406</v>
      </c>
      <c r="N16" s="165" t="s">
        <v>407</v>
      </c>
      <c r="O16" s="165" t="s">
        <v>408</v>
      </c>
      <c r="P16" s="166" t="s">
        <v>409</v>
      </c>
    </row>
    <row r="17" spans="1:16" s="287" customFormat="1" ht="15.75" customHeight="1">
      <c r="A17" s="283"/>
      <c r="B17" s="289">
        <v>1</v>
      </c>
      <c r="C17" s="173" t="s">
        <v>378</v>
      </c>
      <c r="D17" s="169" t="s">
        <v>121</v>
      </c>
      <c r="E17" s="185">
        <v>2514</v>
      </c>
      <c r="F17" s="169">
        <v>3022</v>
      </c>
      <c r="G17" s="169">
        <v>612</v>
      </c>
      <c r="H17" s="290" t="s">
        <v>379</v>
      </c>
      <c r="I17" s="176">
        <v>0.015891203703703703</v>
      </c>
      <c r="K17" s="669">
        <v>0.007777777777777777</v>
      </c>
      <c r="L17" s="656">
        <v>0.0059722222222222225</v>
      </c>
      <c r="M17" s="656">
        <v>0.006550925925925926</v>
      </c>
      <c r="N17" s="656">
        <v>0.004965277777777778</v>
      </c>
      <c r="O17" s="657">
        <v>0.008113425925925925</v>
      </c>
      <c r="P17" s="658">
        <v>0.007256944444444444</v>
      </c>
    </row>
    <row r="18" spans="1:16" s="287" customFormat="1" ht="15.75" customHeight="1">
      <c r="A18" s="283"/>
      <c r="B18" s="289">
        <v>2</v>
      </c>
      <c r="C18" s="173" t="s">
        <v>385</v>
      </c>
      <c r="D18" s="169" t="s">
        <v>121</v>
      </c>
      <c r="E18" s="185">
        <v>703159</v>
      </c>
      <c r="F18" s="169">
        <v>3006</v>
      </c>
      <c r="G18" s="169">
        <v>194</v>
      </c>
      <c r="H18" s="290" t="s">
        <v>386</v>
      </c>
      <c r="I18" s="176">
        <v>0.014375</v>
      </c>
      <c r="K18" s="659">
        <v>0.005578703703703704</v>
      </c>
      <c r="L18" s="661">
        <v>0.007141203703703704</v>
      </c>
      <c r="M18" s="661">
        <v>0.007233796296296296</v>
      </c>
      <c r="N18" s="660">
        <v>0.001099537037037037</v>
      </c>
      <c r="O18" s="660">
        <v>0.0033912037037037036</v>
      </c>
      <c r="P18" s="662">
        <v>0.006782407407407408</v>
      </c>
    </row>
    <row r="19" spans="1:16" s="287" customFormat="1" ht="15.75" customHeight="1">
      <c r="A19" s="283"/>
      <c r="B19" s="289">
        <v>3</v>
      </c>
      <c r="C19" s="171" t="s">
        <v>390</v>
      </c>
      <c r="D19" s="169" t="s">
        <v>121</v>
      </c>
      <c r="E19" s="185">
        <v>608561</v>
      </c>
      <c r="F19" s="167">
        <v>3022</v>
      </c>
      <c r="G19" s="167">
        <v>612</v>
      </c>
      <c r="H19" s="290" t="s">
        <v>373</v>
      </c>
      <c r="I19" s="176">
        <v>0.013877314814814815</v>
      </c>
      <c r="K19" s="659">
        <v>0.003368055555555555</v>
      </c>
      <c r="L19" s="660">
        <v>0.0059722222222222225</v>
      </c>
      <c r="M19" s="661">
        <v>0.007326388888888889</v>
      </c>
      <c r="N19" s="660">
        <v>0.005277777777777777</v>
      </c>
      <c r="O19" s="661">
        <v>0.006550925925925926</v>
      </c>
      <c r="P19" s="662">
        <v>0.0008680555555555555</v>
      </c>
    </row>
    <row r="20" spans="1:16" s="287" customFormat="1" ht="15.75" customHeight="1">
      <c r="A20" s="283"/>
      <c r="B20" s="292">
        <v>4</v>
      </c>
      <c r="C20" s="171" t="s">
        <v>391</v>
      </c>
      <c r="D20" s="169" t="s">
        <v>121</v>
      </c>
      <c r="E20" s="185">
        <v>703524</v>
      </c>
      <c r="F20" s="167">
        <v>3022</v>
      </c>
      <c r="G20" s="167">
        <v>612</v>
      </c>
      <c r="H20" s="290" t="s">
        <v>373</v>
      </c>
      <c r="I20" s="176">
        <v>0.012916666666666667</v>
      </c>
      <c r="K20" s="659">
        <v>0.004953703703703704</v>
      </c>
      <c r="L20" s="660">
        <v>0.004571759259259259</v>
      </c>
      <c r="M20" s="660">
        <v>0.0017592592592592592</v>
      </c>
      <c r="N20" s="660">
        <v>0.003368055555555555</v>
      </c>
      <c r="O20" s="661">
        <v>0.006666666666666667</v>
      </c>
      <c r="P20" s="663">
        <v>0.00625</v>
      </c>
    </row>
    <row r="21" spans="1:16" s="287" customFormat="1" ht="15.75" customHeight="1">
      <c r="A21" s="283"/>
      <c r="B21" s="292">
        <v>5</v>
      </c>
      <c r="C21" s="173" t="s">
        <v>383</v>
      </c>
      <c r="D21" s="169" t="s">
        <v>121</v>
      </c>
      <c r="E21" s="185">
        <v>605577</v>
      </c>
      <c r="F21" s="169">
        <v>3017</v>
      </c>
      <c r="G21" s="169">
        <v>698</v>
      </c>
      <c r="H21" s="290" t="s">
        <v>382</v>
      </c>
      <c r="I21" s="176">
        <v>0.01269675925925926</v>
      </c>
      <c r="K21" s="659">
        <v>0.004907407407407407</v>
      </c>
      <c r="L21" s="661">
        <v>0.0060416666666666665</v>
      </c>
      <c r="M21" s="660">
        <v>0.0052893518518518515</v>
      </c>
      <c r="N21" s="661">
        <v>0.0066550925925925935</v>
      </c>
      <c r="O21" s="660">
        <v>0.004722222222222222</v>
      </c>
      <c r="P21" s="662">
        <v>0.0031134259259259257</v>
      </c>
    </row>
    <row r="22" spans="1:16" s="287" customFormat="1" ht="15.75" customHeight="1">
      <c r="A22" s="283"/>
      <c r="B22" s="292">
        <v>6</v>
      </c>
      <c r="C22" s="173" t="s">
        <v>389</v>
      </c>
      <c r="D22" s="169" t="s">
        <v>121</v>
      </c>
      <c r="E22" s="185">
        <v>700432</v>
      </c>
      <c r="F22" s="169">
        <v>3006</v>
      </c>
      <c r="G22" s="169">
        <v>194</v>
      </c>
      <c r="H22" s="290" t="s">
        <v>386</v>
      </c>
      <c r="I22" s="176">
        <v>0.012326388888888888</v>
      </c>
      <c r="K22" s="659">
        <v>0.003958333333333334</v>
      </c>
      <c r="L22" s="660">
        <v>0.004583333333333333</v>
      </c>
      <c r="M22" s="660">
        <v>0.003981481481481482</v>
      </c>
      <c r="N22" s="660">
        <v>0.005729166666666667</v>
      </c>
      <c r="O22" s="661">
        <v>0.006111111111111111</v>
      </c>
      <c r="P22" s="663">
        <v>0.006215277777777777</v>
      </c>
    </row>
    <row r="23" spans="1:16" s="287" customFormat="1" ht="15.75" customHeight="1">
      <c r="A23" s="283"/>
      <c r="B23" s="292">
        <v>7</v>
      </c>
      <c r="C23" s="173" t="s">
        <v>417</v>
      </c>
      <c r="D23" s="169" t="s">
        <v>121</v>
      </c>
      <c r="E23" s="185">
        <v>801519</v>
      </c>
      <c r="F23" s="169">
        <v>3017</v>
      </c>
      <c r="G23" s="169">
        <v>698</v>
      </c>
      <c r="H23" s="290" t="s">
        <v>382</v>
      </c>
      <c r="I23" s="176">
        <v>0.012199074074074074</v>
      </c>
      <c r="K23" s="659">
        <v>0.0021875</v>
      </c>
      <c r="L23" s="660">
        <v>0.002916666666666667</v>
      </c>
      <c r="M23" s="660">
        <v>0.004027777777777778</v>
      </c>
      <c r="N23" s="661">
        <v>0.00599537037037037</v>
      </c>
      <c r="O23" s="660">
        <v>0.005011574074074074</v>
      </c>
      <c r="P23" s="663">
        <v>0.006203703703703704</v>
      </c>
    </row>
    <row r="24" spans="1:16" s="287" customFormat="1" ht="15.75" customHeight="1">
      <c r="A24" s="283"/>
      <c r="B24" s="292">
        <v>8</v>
      </c>
      <c r="C24" s="171" t="s">
        <v>381</v>
      </c>
      <c r="D24" s="169" t="s">
        <v>121</v>
      </c>
      <c r="E24" s="185">
        <v>205111</v>
      </c>
      <c r="F24" s="167">
        <v>3017</v>
      </c>
      <c r="G24" s="169">
        <v>698</v>
      </c>
      <c r="H24" s="290" t="s">
        <v>382</v>
      </c>
      <c r="I24" s="176">
        <v>0.01204861111111111</v>
      </c>
      <c r="K24" s="659">
        <v>0.004074074074074075</v>
      </c>
      <c r="L24" s="660">
        <v>0.004513888888888889</v>
      </c>
      <c r="M24" s="660">
        <v>0.005358796296296296</v>
      </c>
      <c r="N24" s="661">
        <v>0.005671296296296296</v>
      </c>
      <c r="O24" s="661">
        <v>0.006377314814814815</v>
      </c>
      <c r="P24" s="662">
        <v>0.00462962962962963</v>
      </c>
    </row>
    <row r="25" spans="1:16" s="287" customFormat="1" ht="15.75" customHeight="1">
      <c r="A25" s="283"/>
      <c r="B25" s="292">
        <v>9</v>
      </c>
      <c r="C25" s="171" t="s">
        <v>418</v>
      </c>
      <c r="D25" s="169" t="s">
        <v>121</v>
      </c>
      <c r="E25" s="309">
        <v>801518</v>
      </c>
      <c r="F25" s="310">
        <v>3017</v>
      </c>
      <c r="G25" s="311">
        <v>698</v>
      </c>
      <c r="H25" s="312" t="s">
        <v>382</v>
      </c>
      <c r="I25" s="176">
        <v>0.011944444444444445</v>
      </c>
      <c r="K25" s="659">
        <v>0.004270833333333334</v>
      </c>
      <c r="L25" s="660">
        <v>0.004733796296296296</v>
      </c>
      <c r="M25" s="660">
        <v>0.0034027777777777784</v>
      </c>
      <c r="N25" s="661">
        <v>0.0059490740740740745</v>
      </c>
      <c r="O25" s="661">
        <v>0.00599537037037037</v>
      </c>
      <c r="P25" s="662">
        <v>0.004074074074074075</v>
      </c>
    </row>
    <row r="26" spans="1:16" s="287" customFormat="1" ht="15.75" customHeight="1">
      <c r="A26" s="283"/>
      <c r="B26" s="292">
        <v>10</v>
      </c>
      <c r="C26" s="171" t="s">
        <v>387</v>
      </c>
      <c r="D26" s="169" t="s">
        <v>121</v>
      </c>
      <c r="E26" s="185">
        <v>308159</v>
      </c>
      <c r="F26" s="167">
        <v>3022</v>
      </c>
      <c r="G26" s="167">
        <v>612</v>
      </c>
      <c r="H26" s="290" t="s">
        <v>373</v>
      </c>
      <c r="I26" s="176">
        <v>0.011041666666666668</v>
      </c>
      <c r="K26" s="670">
        <v>0.005497685185185185</v>
      </c>
      <c r="L26" s="660">
        <v>0.004606481481481481</v>
      </c>
      <c r="M26" s="660"/>
      <c r="N26" s="661">
        <v>0.005543981481481482</v>
      </c>
      <c r="O26" s="660">
        <v>0.00417824074074074</v>
      </c>
      <c r="P26" s="662">
        <v>0.004942129629629629</v>
      </c>
    </row>
    <row r="27" spans="1:16" s="287" customFormat="1" ht="15.75" customHeight="1">
      <c r="A27" s="283"/>
      <c r="B27" s="292">
        <v>11</v>
      </c>
      <c r="C27" s="171" t="s">
        <v>388</v>
      </c>
      <c r="D27" s="169" t="s">
        <v>121</v>
      </c>
      <c r="E27" s="185">
        <v>605581</v>
      </c>
      <c r="F27" s="167">
        <v>3017</v>
      </c>
      <c r="G27" s="169">
        <v>698</v>
      </c>
      <c r="H27" s="290" t="s">
        <v>382</v>
      </c>
      <c r="I27" s="176">
        <v>0.01096064814814815</v>
      </c>
      <c r="K27" s="659">
        <v>0.005011574074074074</v>
      </c>
      <c r="L27" s="660">
        <v>0.0053125</v>
      </c>
      <c r="M27" s="661">
        <v>0.005497685185185185</v>
      </c>
      <c r="N27" s="660">
        <v>0.00537037037037037</v>
      </c>
      <c r="O27" s="660">
        <v>0.0045370370370370365</v>
      </c>
      <c r="P27" s="663">
        <v>0.005462962962962964</v>
      </c>
    </row>
    <row r="28" spans="1:16" s="287" customFormat="1" ht="15.75" customHeight="1">
      <c r="A28" s="283"/>
      <c r="B28" s="292">
        <v>12</v>
      </c>
      <c r="C28" s="171" t="s">
        <v>419</v>
      </c>
      <c r="D28" s="169" t="s">
        <v>121</v>
      </c>
      <c r="E28" s="185">
        <v>7020907</v>
      </c>
      <c r="F28" s="167">
        <v>3017</v>
      </c>
      <c r="G28" s="169">
        <v>698</v>
      </c>
      <c r="H28" s="290" t="s">
        <v>382</v>
      </c>
      <c r="I28" s="176">
        <v>0.00935185185185185</v>
      </c>
      <c r="K28" s="659">
        <v>0.0019212962962962962</v>
      </c>
      <c r="L28" s="660">
        <v>0.0033333333333333335</v>
      </c>
      <c r="M28" s="660">
        <v>0.0030787037037037037</v>
      </c>
      <c r="N28" s="661">
        <v>0.005300925925925925</v>
      </c>
      <c r="O28" s="661">
        <v>0.004050925925925926</v>
      </c>
      <c r="P28" s="662">
        <v>0.0036342592592592594</v>
      </c>
    </row>
    <row r="29" spans="1:16" s="287" customFormat="1" ht="15.75" customHeight="1">
      <c r="A29" s="283"/>
      <c r="B29" s="292">
        <v>13</v>
      </c>
      <c r="C29" s="173" t="s">
        <v>420</v>
      </c>
      <c r="D29" s="169" t="s">
        <v>121</v>
      </c>
      <c r="E29" s="309">
        <v>801513</v>
      </c>
      <c r="F29" s="310">
        <v>3017</v>
      </c>
      <c r="G29" s="311">
        <v>698</v>
      </c>
      <c r="H29" s="312" t="s">
        <v>382</v>
      </c>
      <c r="I29" s="176">
        <v>0.00800925925925926</v>
      </c>
      <c r="K29" s="659">
        <v>0.003981481481481482</v>
      </c>
      <c r="L29" s="660">
        <v>0.003587962962962963</v>
      </c>
      <c r="M29" s="661">
        <v>0.00400462962962963</v>
      </c>
      <c r="N29" s="661">
        <v>0.00400462962962963</v>
      </c>
      <c r="O29" s="660">
        <v>0.002372685185185185</v>
      </c>
      <c r="P29" s="662">
        <v>0.0038078703703703707</v>
      </c>
    </row>
    <row r="30" spans="1:16" s="287" customFormat="1" ht="15.75" customHeight="1">
      <c r="A30" s="283"/>
      <c r="B30" s="292">
        <v>14</v>
      </c>
      <c r="C30" s="173" t="s">
        <v>421</v>
      </c>
      <c r="D30" s="169" t="s">
        <v>121</v>
      </c>
      <c r="E30" s="309">
        <v>802470</v>
      </c>
      <c r="F30" s="310">
        <v>3002</v>
      </c>
      <c r="G30" s="311">
        <v>400</v>
      </c>
      <c r="H30" s="252" t="s">
        <v>403</v>
      </c>
      <c r="I30" s="176">
        <v>0.005543981481481481</v>
      </c>
      <c r="K30" s="659">
        <v>0.0008796296296296296</v>
      </c>
      <c r="L30" s="660">
        <v>0.0004513888888888889</v>
      </c>
      <c r="M30" s="660"/>
      <c r="N30" s="661">
        <v>0.002847222222222222</v>
      </c>
      <c r="O30" s="661">
        <v>0.0026967592592592594</v>
      </c>
      <c r="P30" s="662">
        <v>0.0017476851851851852</v>
      </c>
    </row>
    <row r="31" spans="1:16" s="287" customFormat="1" ht="15.75" customHeight="1">
      <c r="A31" s="283"/>
      <c r="B31" s="292">
        <v>15</v>
      </c>
      <c r="C31" s="171" t="s">
        <v>422</v>
      </c>
      <c r="D31" s="169" t="s">
        <v>121</v>
      </c>
      <c r="E31" s="309">
        <v>802471</v>
      </c>
      <c r="F31" s="310">
        <v>3002</v>
      </c>
      <c r="G31" s="311">
        <v>400</v>
      </c>
      <c r="H31" s="312" t="s">
        <v>403</v>
      </c>
      <c r="I31" s="176">
        <v>0.004756944444444444</v>
      </c>
      <c r="K31" s="659">
        <v>0.001574074074074074</v>
      </c>
      <c r="L31" s="661">
        <v>0.0022800925925925927</v>
      </c>
      <c r="M31" s="660"/>
      <c r="N31" s="660">
        <v>0.0019328703703703704</v>
      </c>
      <c r="O31" s="660">
        <v>0.0020486111111111113</v>
      </c>
      <c r="P31" s="663">
        <v>0.0024768518518518516</v>
      </c>
    </row>
    <row r="32" spans="1:16" s="287" customFormat="1" ht="15.75" customHeight="1" thickBot="1">
      <c r="A32" s="283"/>
      <c r="B32" s="293">
        <v>16</v>
      </c>
      <c r="C32" s="179" t="s">
        <v>423</v>
      </c>
      <c r="D32" s="178" t="s">
        <v>121</v>
      </c>
      <c r="E32" s="187">
        <v>802472</v>
      </c>
      <c r="F32" s="313">
        <v>3002</v>
      </c>
      <c r="G32" s="314">
        <v>400</v>
      </c>
      <c r="H32" s="315" t="s">
        <v>403</v>
      </c>
      <c r="I32" s="177">
        <v>0.004594907407407407</v>
      </c>
      <c r="K32" s="671">
        <v>0.0022453703703703702</v>
      </c>
      <c r="L32" s="672">
        <v>0.002349537037037037</v>
      </c>
      <c r="M32" s="673"/>
      <c r="N32" s="673">
        <v>0.0008680555555555555</v>
      </c>
      <c r="O32" s="673">
        <v>0.0010300925925925926</v>
      </c>
      <c r="P32" s="674">
        <v>0.0019444444444444442</v>
      </c>
    </row>
    <row r="33" spans="1:16" s="146" customFormat="1" ht="24.75" customHeight="1">
      <c r="A33" s="144"/>
      <c r="B33" s="142"/>
      <c r="C33" s="147"/>
      <c r="D33" s="162"/>
      <c r="E33" s="162"/>
      <c r="F33" s="162"/>
      <c r="G33" s="162"/>
      <c r="H33" s="147"/>
      <c r="I33" s="145"/>
      <c r="J33" s="145"/>
      <c r="K33" s="148"/>
      <c r="L33" s="148"/>
      <c r="M33" s="148"/>
      <c r="N33" s="148"/>
      <c r="O33" s="163"/>
      <c r="P33" s="163"/>
    </row>
    <row r="34" spans="2:16" s="139" customFormat="1" ht="21" customHeight="1" thickBot="1">
      <c r="B34" s="149" t="s">
        <v>430</v>
      </c>
      <c r="C34" s="150"/>
      <c r="D34" s="149"/>
      <c r="E34" s="151"/>
      <c r="F34" s="151"/>
      <c r="G34" s="151"/>
      <c r="H34" s="150"/>
      <c r="K34" s="143"/>
      <c r="L34" s="143"/>
      <c r="M34" s="143"/>
      <c r="N34" s="143"/>
      <c r="O34" s="143"/>
      <c r="P34" s="143"/>
    </row>
    <row r="35" spans="1:16" s="287" customFormat="1" ht="19.5" customHeight="1" thickBot="1">
      <c r="A35" s="283"/>
      <c r="B35" s="322" t="s">
        <v>91</v>
      </c>
      <c r="C35" s="323" t="s">
        <v>369</v>
      </c>
      <c r="D35" s="285" t="s">
        <v>370</v>
      </c>
      <c r="E35" s="286" t="s">
        <v>371</v>
      </c>
      <c r="F35" s="285" t="s">
        <v>94</v>
      </c>
      <c r="G35" s="324" t="s">
        <v>95</v>
      </c>
      <c r="H35" s="325" t="s">
        <v>96</v>
      </c>
      <c r="I35" s="326" t="s">
        <v>1</v>
      </c>
      <c r="K35" s="164" t="s">
        <v>404</v>
      </c>
      <c r="L35" s="165" t="s">
        <v>405</v>
      </c>
      <c r="M35" s="165" t="s">
        <v>406</v>
      </c>
      <c r="N35" s="165" t="s">
        <v>407</v>
      </c>
      <c r="O35" s="165" t="s">
        <v>408</v>
      </c>
      <c r="P35" s="166" t="s">
        <v>409</v>
      </c>
    </row>
    <row r="36" spans="1:16" s="287" customFormat="1" ht="15.75" customHeight="1">
      <c r="A36" s="283"/>
      <c r="B36" s="289">
        <v>1</v>
      </c>
      <c r="C36" s="173" t="s">
        <v>415</v>
      </c>
      <c r="D36" s="169" t="s">
        <v>85</v>
      </c>
      <c r="E36" s="185">
        <v>803170</v>
      </c>
      <c r="F36" s="167">
        <v>3022</v>
      </c>
      <c r="G36" s="181">
        <v>612</v>
      </c>
      <c r="H36" s="290" t="s">
        <v>373</v>
      </c>
      <c r="I36" s="176">
        <v>0.014537037037037036</v>
      </c>
      <c r="K36" s="296">
        <v>0.006412037037037036</v>
      </c>
      <c r="L36" s="296">
        <v>0.0020601851851851853</v>
      </c>
      <c r="M36" s="296">
        <v>0.005891203703703703</v>
      </c>
      <c r="N36" s="296">
        <v>0.005532407407407407</v>
      </c>
      <c r="O36" s="297">
        <v>0.007974537037037037</v>
      </c>
      <c r="P36" s="297">
        <v>0.0065625</v>
      </c>
    </row>
    <row r="37" spans="1:16" s="287" customFormat="1" ht="15.75" customHeight="1">
      <c r="A37" s="283"/>
      <c r="B37" s="289">
        <v>2</v>
      </c>
      <c r="C37" s="170" t="s">
        <v>377</v>
      </c>
      <c r="D37" s="167" t="s">
        <v>85</v>
      </c>
      <c r="E37" s="185">
        <v>2513</v>
      </c>
      <c r="F37" s="167">
        <v>3022</v>
      </c>
      <c r="G37" s="167">
        <v>612</v>
      </c>
      <c r="H37" s="290" t="s">
        <v>373</v>
      </c>
      <c r="I37" s="176">
        <v>0.01449074074074074</v>
      </c>
      <c r="K37" s="298">
        <v>0.005416666666666667</v>
      </c>
      <c r="L37" s="298">
        <v>0.005324074074074075</v>
      </c>
      <c r="M37" s="298">
        <v>0.0001273148148148148</v>
      </c>
      <c r="N37" s="299">
        <v>0.006967592592592592</v>
      </c>
      <c r="O37" s="299">
        <v>0.007523148148148148</v>
      </c>
      <c r="P37" s="298">
        <v>0.006354166666666667</v>
      </c>
    </row>
    <row r="38" spans="1:16" s="287" customFormat="1" ht="15.75" customHeight="1">
      <c r="A38" s="283"/>
      <c r="B38" s="289">
        <v>3</v>
      </c>
      <c r="C38" s="173" t="s">
        <v>393</v>
      </c>
      <c r="D38" s="169" t="s">
        <v>85</v>
      </c>
      <c r="E38" s="185">
        <v>605579</v>
      </c>
      <c r="F38" s="169">
        <v>3022</v>
      </c>
      <c r="G38" s="169">
        <v>698</v>
      </c>
      <c r="H38" s="290" t="s">
        <v>382</v>
      </c>
      <c r="I38" s="176">
        <v>0.008761574074074074</v>
      </c>
      <c r="K38" s="299">
        <v>0.004375</v>
      </c>
      <c r="L38" s="298">
        <v>0.004120370370370371</v>
      </c>
      <c r="M38" s="298"/>
      <c r="N38" s="298">
        <v>0.00400462962962963</v>
      </c>
      <c r="O38" s="298">
        <v>0.003912037037037037</v>
      </c>
      <c r="P38" s="299">
        <v>0.004386574074074074</v>
      </c>
    </row>
    <row r="39" spans="1:16" s="287" customFormat="1" ht="15.75" customHeight="1" thickBot="1">
      <c r="A39" s="283"/>
      <c r="B39" s="293">
        <v>4</v>
      </c>
      <c r="C39" s="180" t="s">
        <v>384</v>
      </c>
      <c r="D39" s="178" t="s">
        <v>85</v>
      </c>
      <c r="E39" s="186">
        <v>605578</v>
      </c>
      <c r="F39" s="178">
        <v>3017</v>
      </c>
      <c r="G39" s="178">
        <v>698</v>
      </c>
      <c r="H39" s="295" t="s">
        <v>382</v>
      </c>
      <c r="I39" s="177">
        <v>0.008738425925925927</v>
      </c>
      <c r="K39" s="301">
        <v>0.0017592592592592592</v>
      </c>
      <c r="L39" s="300">
        <v>0.004155092592592593</v>
      </c>
      <c r="M39" s="301">
        <v>0.003969907407407407</v>
      </c>
      <c r="N39" s="300">
        <v>0.004583333333333333</v>
      </c>
      <c r="O39" s="301">
        <v>0.004074074074074075</v>
      </c>
      <c r="P39" s="301">
        <v>0.0017592592592592592</v>
      </c>
    </row>
    <row r="40" spans="1:16" s="146" customFormat="1" ht="24.75" customHeight="1">
      <c r="A40" s="144"/>
      <c r="B40" s="142"/>
      <c r="C40" s="147"/>
      <c r="D40" s="162"/>
      <c r="E40" s="162"/>
      <c r="F40" s="162"/>
      <c r="G40" s="162"/>
      <c r="H40" s="147"/>
      <c r="I40" s="145"/>
      <c r="J40" s="145"/>
      <c r="K40" s="148"/>
      <c r="L40" s="148"/>
      <c r="M40" s="148"/>
      <c r="N40" s="148"/>
      <c r="O40" s="163"/>
      <c r="P40" s="163"/>
    </row>
    <row r="41" spans="2:16" s="139" customFormat="1" ht="21" customHeight="1" thickBot="1">
      <c r="B41" s="155" t="s">
        <v>394</v>
      </c>
      <c r="C41" s="156"/>
      <c r="D41" s="155"/>
      <c r="E41" s="157"/>
      <c r="F41" s="157"/>
      <c r="G41" s="157"/>
      <c r="H41" s="156"/>
      <c r="K41" s="143"/>
      <c r="L41" s="143"/>
      <c r="M41" s="143"/>
      <c r="N41" s="143"/>
      <c r="O41" s="143"/>
      <c r="P41" s="143"/>
    </row>
    <row r="42" spans="1:16" s="287" customFormat="1" ht="19.5" customHeight="1" thickBot="1">
      <c r="A42" s="283"/>
      <c r="B42" s="322" t="s">
        <v>91</v>
      </c>
      <c r="C42" s="323" t="s">
        <v>369</v>
      </c>
      <c r="D42" s="285" t="s">
        <v>370</v>
      </c>
      <c r="E42" s="286" t="s">
        <v>371</v>
      </c>
      <c r="F42" s="285" t="s">
        <v>94</v>
      </c>
      <c r="G42" s="324" t="s">
        <v>95</v>
      </c>
      <c r="H42" s="325" t="s">
        <v>96</v>
      </c>
      <c r="I42" s="326" t="s">
        <v>1</v>
      </c>
      <c r="K42" s="164" t="s">
        <v>404</v>
      </c>
      <c r="L42" s="165" t="s">
        <v>405</v>
      </c>
      <c r="M42" s="165" t="s">
        <v>406</v>
      </c>
      <c r="N42" s="165" t="s">
        <v>407</v>
      </c>
      <c r="O42" s="165" t="s">
        <v>408</v>
      </c>
      <c r="P42" s="166" t="s">
        <v>409</v>
      </c>
    </row>
    <row r="43" spans="1:16" s="153" customFormat="1" ht="15.75" customHeight="1">
      <c r="A43" s="288"/>
      <c r="B43" s="289">
        <v>1</v>
      </c>
      <c r="C43" s="172" t="s">
        <v>414</v>
      </c>
      <c r="D43" s="168"/>
      <c r="E43" s="167">
        <v>8503190</v>
      </c>
      <c r="F43" s="169">
        <v>3020</v>
      </c>
      <c r="G43" s="167">
        <v>814</v>
      </c>
      <c r="H43" s="290" t="s">
        <v>413</v>
      </c>
      <c r="I43" s="176">
        <v>0.029976851851851852</v>
      </c>
      <c r="K43" s="655">
        <v>0.005509259259259259</v>
      </c>
      <c r="L43" s="657">
        <v>0.014097222222222221</v>
      </c>
      <c r="M43" s="656">
        <v>0.013194444444444444</v>
      </c>
      <c r="N43" s="657">
        <v>0.01587962962962963</v>
      </c>
      <c r="O43" s="656">
        <v>0.011087962962962964</v>
      </c>
      <c r="P43" s="658"/>
    </row>
    <row r="44" spans="1:16" s="153" customFormat="1" ht="15.75" customHeight="1">
      <c r="A44" s="288"/>
      <c r="B44" s="289">
        <v>2</v>
      </c>
      <c r="C44" s="170" t="s">
        <v>374</v>
      </c>
      <c r="D44" s="167"/>
      <c r="E44" s="185">
        <v>8500706</v>
      </c>
      <c r="F44" s="167">
        <v>3006</v>
      </c>
      <c r="G44" s="167">
        <v>102</v>
      </c>
      <c r="H44" s="290" t="s">
        <v>375</v>
      </c>
      <c r="I44" s="176">
        <v>0.023923611111111114</v>
      </c>
      <c r="K44" s="659">
        <v>0.008969907407407407</v>
      </c>
      <c r="L44" s="661">
        <v>0.011747685185185186</v>
      </c>
      <c r="M44" s="661">
        <v>0.012175925925925929</v>
      </c>
      <c r="N44" s="660">
        <v>0.011400462962962965</v>
      </c>
      <c r="O44" s="660">
        <v>0.009282407407407408</v>
      </c>
      <c r="P44" s="662">
        <v>0.008738425925925926</v>
      </c>
    </row>
    <row r="45" spans="1:16" s="153" customFormat="1" ht="15.75" customHeight="1">
      <c r="A45" s="288"/>
      <c r="B45" s="289">
        <v>3</v>
      </c>
      <c r="C45" s="172" t="s">
        <v>425</v>
      </c>
      <c r="D45" s="168"/>
      <c r="E45" s="185">
        <v>8500942</v>
      </c>
      <c r="F45" s="167">
        <v>3006</v>
      </c>
      <c r="G45" s="169">
        <v>194</v>
      </c>
      <c r="H45" s="290" t="s">
        <v>386</v>
      </c>
      <c r="I45" s="176">
        <v>0.023599537037037037</v>
      </c>
      <c r="K45" s="659">
        <v>0.008611111111111111</v>
      </c>
      <c r="L45" s="661">
        <v>0.009942129629629629</v>
      </c>
      <c r="M45" s="660">
        <v>0.009328703703703704</v>
      </c>
      <c r="N45" s="660">
        <v>0.007939814814814814</v>
      </c>
      <c r="O45" s="661">
        <v>0.013657407407407408</v>
      </c>
      <c r="P45" s="662"/>
    </row>
    <row r="46" spans="1:16" s="153" customFormat="1" ht="15.75" customHeight="1">
      <c r="A46" s="288"/>
      <c r="B46" s="292">
        <v>4</v>
      </c>
      <c r="C46" s="172" t="s">
        <v>426</v>
      </c>
      <c r="D46" s="168"/>
      <c r="E46" s="185">
        <v>9106725</v>
      </c>
      <c r="F46" s="169">
        <v>3017</v>
      </c>
      <c r="G46" s="167">
        <v>698</v>
      </c>
      <c r="H46" s="290" t="s">
        <v>382</v>
      </c>
      <c r="I46" s="176">
        <v>0.01903935185185185</v>
      </c>
      <c r="K46" s="659">
        <v>0.005706018518518519</v>
      </c>
      <c r="L46" s="660">
        <v>0.008819444444444444</v>
      </c>
      <c r="M46" s="660"/>
      <c r="N46" s="661">
        <v>0.009699074074074074</v>
      </c>
      <c r="O46" s="660">
        <v>0.007743055555555556</v>
      </c>
      <c r="P46" s="663">
        <v>0.009340277777777777</v>
      </c>
    </row>
    <row r="47" spans="1:16" s="153" customFormat="1" ht="15.75" customHeight="1">
      <c r="A47" s="288"/>
      <c r="B47" s="292">
        <v>5</v>
      </c>
      <c r="C47" s="171" t="s">
        <v>395</v>
      </c>
      <c r="D47" s="167"/>
      <c r="E47" s="185">
        <v>702121</v>
      </c>
      <c r="F47" s="181">
        <v>3022</v>
      </c>
      <c r="G47" s="167">
        <v>68</v>
      </c>
      <c r="H47" s="290" t="s">
        <v>396</v>
      </c>
      <c r="I47" s="176">
        <v>0.018645833333333334</v>
      </c>
      <c r="K47" s="659">
        <v>0.006296296296296296</v>
      </c>
      <c r="L47" s="660">
        <v>0.007233796296296296</v>
      </c>
      <c r="M47" s="660">
        <v>0.004479166666666667</v>
      </c>
      <c r="N47" s="661">
        <v>0.008981481481481481</v>
      </c>
      <c r="O47" s="660">
        <v>0.008900462962962962</v>
      </c>
      <c r="P47" s="663">
        <v>0.009664351851851851</v>
      </c>
    </row>
    <row r="48" spans="1:16" s="153" customFormat="1" ht="15.75" customHeight="1">
      <c r="A48" s="288"/>
      <c r="B48" s="292">
        <v>6</v>
      </c>
      <c r="C48" s="171" t="s">
        <v>398</v>
      </c>
      <c r="D48" s="167"/>
      <c r="E48" s="185">
        <v>9907229</v>
      </c>
      <c r="F48" s="167">
        <v>3017</v>
      </c>
      <c r="G48" s="167">
        <v>698</v>
      </c>
      <c r="H48" s="290" t="s">
        <v>382</v>
      </c>
      <c r="I48" s="176">
        <v>0.016909722222222222</v>
      </c>
      <c r="K48" s="659">
        <v>0.0069097222222222225</v>
      </c>
      <c r="L48" s="660">
        <v>0.007465277777777778</v>
      </c>
      <c r="M48" s="660">
        <v>0.006215277777777777</v>
      </c>
      <c r="N48" s="660">
        <v>0.008333333333333333</v>
      </c>
      <c r="O48" s="661">
        <v>0.008506944444444444</v>
      </c>
      <c r="P48" s="663">
        <v>0.008402777777777778</v>
      </c>
    </row>
    <row r="49" spans="1:16" s="153" customFormat="1" ht="15.75" customHeight="1">
      <c r="A49" s="288"/>
      <c r="B49" s="292">
        <v>7</v>
      </c>
      <c r="C49" s="171" t="s">
        <v>400</v>
      </c>
      <c r="D49" s="167"/>
      <c r="E49" s="185">
        <v>103933</v>
      </c>
      <c r="F49" s="167">
        <v>3017</v>
      </c>
      <c r="G49" s="167">
        <v>698</v>
      </c>
      <c r="H49" s="290" t="s">
        <v>382</v>
      </c>
      <c r="I49" s="176">
        <v>0.014629629629629628</v>
      </c>
      <c r="K49" s="659">
        <v>0.004479166666666667</v>
      </c>
      <c r="L49" s="660">
        <v>0.005925925925925926</v>
      </c>
      <c r="M49" s="661">
        <v>0.007777777777777777</v>
      </c>
      <c r="N49" s="660">
        <v>0.005231481481481482</v>
      </c>
      <c r="O49" s="661">
        <v>0.006851851851851852</v>
      </c>
      <c r="P49" s="662">
        <v>0.0052430555555555555</v>
      </c>
    </row>
    <row r="50" spans="1:16" s="153" customFormat="1" ht="15.75" customHeight="1">
      <c r="A50" s="288"/>
      <c r="B50" s="292">
        <v>8</v>
      </c>
      <c r="C50" s="171" t="s">
        <v>392</v>
      </c>
      <c r="D50" s="168"/>
      <c r="E50" s="185">
        <v>9807273</v>
      </c>
      <c r="F50" s="169">
        <v>3017</v>
      </c>
      <c r="G50" s="167">
        <v>698</v>
      </c>
      <c r="H50" s="290" t="s">
        <v>382</v>
      </c>
      <c r="I50" s="176">
        <v>0.014363425925925925</v>
      </c>
      <c r="K50" s="659">
        <v>0.005300925925925925</v>
      </c>
      <c r="L50" s="660">
        <v>0.0033912037037037036</v>
      </c>
      <c r="M50" s="660">
        <v>0.005729166666666667</v>
      </c>
      <c r="N50" s="660">
        <v>0.0038310185185185183</v>
      </c>
      <c r="O50" s="661">
        <v>0.0062268518518518515</v>
      </c>
      <c r="P50" s="663">
        <v>0.008136574074074074</v>
      </c>
    </row>
    <row r="51" spans="1:16" s="153" customFormat="1" ht="15.75" customHeight="1">
      <c r="A51" s="288"/>
      <c r="B51" s="292">
        <v>9</v>
      </c>
      <c r="C51" s="172" t="s">
        <v>401</v>
      </c>
      <c r="D51" s="168"/>
      <c r="E51" s="185">
        <v>9801603</v>
      </c>
      <c r="F51" s="167">
        <v>3022</v>
      </c>
      <c r="G51" s="167">
        <v>612</v>
      </c>
      <c r="H51" s="290" t="s">
        <v>373</v>
      </c>
      <c r="I51" s="176">
        <v>0.014212962962962962</v>
      </c>
      <c r="K51" s="659">
        <v>0.0009259259259259259</v>
      </c>
      <c r="L51" s="660">
        <v>0.004525462962962963</v>
      </c>
      <c r="M51" s="660">
        <v>0.005509259259259259</v>
      </c>
      <c r="N51" s="660">
        <v>0.005914351851851852</v>
      </c>
      <c r="O51" s="661">
        <v>0.0071643518518518514</v>
      </c>
      <c r="P51" s="663">
        <v>0.0070486111111111105</v>
      </c>
    </row>
    <row r="52" spans="1:16" s="153" customFormat="1" ht="15.75" customHeight="1">
      <c r="A52" s="288"/>
      <c r="B52" s="292">
        <v>10</v>
      </c>
      <c r="C52" s="171" t="s">
        <v>397</v>
      </c>
      <c r="D52" s="167"/>
      <c r="E52" s="185">
        <v>9105561</v>
      </c>
      <c r="F52" s="167">
        <v>3017</v>
      </c>
      <c r="G52" s="167">
        <v>698</v>
      </c>
      <c r="H52" s="290" t="s">
        <v>382</v>
      </c>
      <c r="I52" s="176">
        <v>0.013310185185185185</v>
      </c>
      <c r="K52" s="659">
        <v>0.0030555555555555557</v>
      </c>
      <c r="L52" s="660">
        <v>0.005601851851851852</v>
      </c>
      <c r="M52" s="661">
        <v>0.006886574074074074</v>
      </c>
      <c r="N52" s="660">
        <v>0.0050578703703703706</v>
      </c>
      <c r="O52" s="661">
        <v>0.006423611111111112</v>
      </c>
      <c r="P52" s="662">
        <v>0.004976851851851852</v>
      </c>
    </row>
    <row r="53" spans="1:16" s="153" customFormat="1" ht="15.75" customHeight="1">
      <c r="A53" s="288"/>
      <c r="B53" s="292">
        <v>11</v>
      </c>
      <c r="C53" s="171" t="s">
        <v>399</v>
      </c>
      <c r="D53" s="167"/>
      <c r="E53" s="185">
        <v>205112</v>
      </c>
      <c r="F53" s="167">
        <v>3017</v>
      </c>
      <c r="G53" s="167">
        <v>698</v>
      </c>
      <c r="H53" s="290" t="s">
        <v>382</v>
      </c>
      <c r="I53" s="176">
        <v>0.011053240740740738</v>
      </c>
      <c r="K53" s="670">
        <v>0.005185185185185185</v>
      </c>
      <c r="L53" s="661">
        <v>0.005868055555555554</v>
      </c>
      <c r="M53" s="660">
        <v>0.0038425925925925923</v>
      </c>
      <c r="N53" s="660">
        <v>0.003900462962962963</v>
      </c>
      <c r="O53" s="660">
        <v>0.003356481481481481</v>
      </c>
      <c r="P53" s="662">
        <v>0.0038888888888888883</v>
      </c>
    </row>
    <row r="54" spans="1:16" s="153" customFormat="1" ht="15.75" customHeight="1" thickBot="1">
      <c r="A54" s="288"/>
      <c r="B54" s="293">
        <v>12</v>
      </c>
      <c r="C54" s="174" t="s">
        <v>427</v>
      </c>
      <c r="D54" s="175"/>
      <c r="E54" s="187">
        <v>9603142</v>
      </c>
      <c r="F54" s="313">
        <v>3017</v>
      </c>
      <c r="G54" s="313">
        <v>698</v>
      </c>
      <c r="H54" s="315" t="s">
        <v>382</v>
      </c>
      <c r="I54" s="177">
        <v>0.009479166666666667</v>
      </c>
      <c r="K54" s="665">
        <v>0.004791666666666667</v>
      </c>
      <c r="L54" s="667">
        <v>0.0046875</v>
      </c>
      <c r="M54" s="666"/>
      <c r="N54" s="666">
        <v>0.004340277777777778</v>
      </c>
      <c r="O54" s="666">
        <v>0.004594907407407408</v>
      </c>
      <c r="P54" s="668"/>
    </row>
    <row r="55" spans="1:16" s="146" customFormat="1" ht="24.75" customHeight="1">
      <c r="A55" s="144"/>
      <c r="B55" s="142"/>
      <c r="C55" s="147"/>
      <c r="D55" s="162"/>
      <c r="E55" s="162"/>
      <c r="F55" s="162"/>
      <c r="G55" s="162"/>
      <c r="H55" s="147"/>
      <c r="I55" s="145"/>
      <c r="J55" s="145"/>
      <c r="K55" s="148"/>
      <c r="L55" s="148"/>
      <c r="M55" s="148"/>
      <c r="N55" s="148"/>
      <c r="O55" s="163"/>
      <c r="P55" s="163"/>
    </row>
    <row r="56" spans="2:16" s="139" customFormat="1" ht="24" customHeight="1" thickBot="1">
      <c r="B56" s="155" t="s">
        <v>410</v>
      </c>
      <c r="C56" s="156"/>
      <c r="D56" s="155"/>
      <c r="E56" s="157"/>
      <c r="F56" s="157"/>
      <c r="G56" s="157"/>
      <c r="H56" s="156"/>
      <c r="K56" s="143"/>
      <c r="L56" s="143"/>
      <c r="M56" s="143"/>
      <c r="N56" s="143"/>
      <c r="O56" s="143"/>
      <c r="P56" s="143"/>
    </row>
    <row r="57" spans="1:16" s="287" customFormat="1" ht="19.5" customHeight="1" thickBot="1">
      <c r="A57" s="283"/>
      <c r="B57" s="322" t="s">
        <v>91</v>
      </c>
      <c r="C57" s="323" t="s">
        <v>369</v>
      </c>
      <c r="D57" s="285" t="s">
        <v>370</v>
      </c>
      <c r="E57" s="286" t="s">
        <v>371</v>
      </c>
      <c r="F57" s="285" t="s">
        <v>94</v>
      </c>
      <c r="G57" s="324" t="s">
        <v>95</v>
      </c>
      <c r="H57" s="325" t="s">
        <v>96</v>
      </c>
      <c r="I57" s="326" t="s">
        <v>1</v>
      </c>
      <c r="J57" s="283"/>
      <c r="K57" s="164" t="s">
        <v>404</v>
      </c>
      <c r="L57" s="165" t="s">
        <v>405</v>
      </c>
      <c r="M57" s="165" t="s">
        <v>406</v>
      </c>
      <c r="N57" s="165" t="s">
        <v>407</v>
      </c>
      <c r="O57" s="165" t="s">
        <v>408</v>
      </c>
      <c r="P57" s="166" t="s">
        <v>409</v>
      </c>
    </row>
    <row r="58" spans="1:16" s="153" customFormat="1" ht="15.75" customHeight="1">
      <c r="A58" s="288"/>
      <c r="B58" s="267">
        <v>1</v>
      </c>
      <c r="C58" s="171" t="s">
        <v>395</v>
      </c>
      <c r="D58" s="167"/>
      <c r="E58" s="185">
        <v>702121</v>
      </c>
      <c r="F58" s="181">
        <v>3022</v>
      </c>
      <c r="G58" s="167">
        <v>68</v>
      </c>
      <c r="H58" s="290" t="s">
        <v>396</v>
      </c>
      <c r="I58" s="176">
        <v>0.022372685185185186</v>
      </c>
      <c r="J58" s="288"/>
      <c r="K58" s="675">
        <v>0.011608796296296296</v>
      </c>
      <c r="L58" s="676">
        <v>0.01037037037037037</v>
      </c>
      <c r="M58" s="676">
        <v>0.002997685185185185</v>
      </c>
      <c r="N58" s="676">
        <v>0.005300925925925925</v>
      </c>
      <c r="O58" s="677">
        <v>0.01076388888888889</v>
      </c>
      <c r="P58" s="678">
        <v>0.010590277777777777</v>
      </c>
    </row>
    <row r="59" spans="1:16" s="153" customFormat="1" ht="15.75" customHeight="1">
      <c r="A59" s="288"/>
      <c r="B59" s="267">
        <v>2</v>
      </c>
      <c r="C59" s="172" t="s">
        <v>414</v>
      </c>
      <c r="D59" s="168"/>
      <c r="E59" s="167">
        <v>8503190</v>
      </c>
      <c r="F59" s="169">
        <v>3020</v>
      </c>
      <c r="G59" s="167">
        <v>814</v>
      </c>
      <c r="H59" s="290" t="s">
        <v>413</v>
      </c>
      <c r="I59" s="176">
        <v>0.018391203703703705</v>
      </c>
      <c r="J59" s="288"/>
      <c r="K59" s="659">
        <v>0.008333333333333333</v>
      </c>
      <c r="L59" s="660">
        <v>0.00633101851851852</v>
      </c>
      <c r="M59" s="660">
        <v>0.008344907407407409</v>
      </c>
      <c r="N59" s="660">
        <v>0.006701388888888889</v>
      </c>
      <c r="O59" s="661">
        <v>0.009409722222222224</v>
      </c>
      <c r="P59" s="663">
        <v>0.008981481481481481</v>
      </c>
    </row>
    <row r="60" spans="1:16" s="153" customFormat="1" ht="15.75" customHeight="1">
      <c r="A60" s="288"/>
      <c r="B60" s="303">
        <v>3</v>
      </c>
      <c r="C60" s="171" t="s">
        <v>397</v>
      </c>
      <c r="D60" s="167"/>
      <c r="E60" s="185">
        <v>9105561</v>
      </c>
      <c r="F60" s="167">
        <v>3017</v>
      </c>
      <c r="G60" s="167">
        <v>698</v>
      </c>
      <c r="H60" s="290" t="s">
        <v>382</v>
      </c>
      <c r="I60" s="176">
        <v>0.017858796296296296</v>
      </c>
      <c r="J60" s="288"/>
      <c r="K60" s="659">
        <v>0.0058564814814814825</v>
      </c>
      <c r="L60" s="660">
        <v>0.005590277777777778</v>
      </c>
      <c r="M60" s="660">
        <v>0.004212962962962963</v>
      </c>
      <c r="N60" s="660">
        <v>0.007083333333333333</v>
      </c>
      <c r="O60" s="661">
        <v>0.008877314814814815</v>
      </c>
      <c r="P60" s="663">
        <v>0.008981481481481481</v>
      </c>
    </row>
    <row r="61" spans="1:16" s="153" customFormat="1" ht="15.75" customHeight="1">
      <c r="A61" s="288"/>
      <c r="B61" s="292">
        <v>4</v>
      </c>
      <c r="C61" s="183" t="s">
        <v>428</v>
      </c>
      <c r="D61" s="168"/>
      <c r="E61" s="185">
        <v>8501654</v>
      </c>
      <c r="F61" s="169">
        <v>3002</v>
      </c>
      <c r="G61" s="167">
        <v>333</v>
      </c>
      <c r="H61" s="252" t="s">
        <v>424</v>
      </c>
      <c r="I61" s="176">
        <v>0.017256944444444446</v>
      </c>
      <c r="J61" s="288"/>
      <c r="K61" s="670">
        <v>0.008344907407407409</v>
      </c>
      <c r="L61" s="661">
        <v>0.008912037037037038</v>
      </c>
      <c r="M61" s="660"/>
      <c r="N61" s="660">
        <v>0.00636574074074074</v>
      </c>
      <c r="O61" s="660">
        <v>0.007476851851851853</v>
      </c>
      <c r="P61" s="662">
        <v>0.007581018518518518</v>
      </c>
    </row>
    <row r="62" spans="1:16" s="153" customFormat="1" ht="15.75" customHeight="1" thickBot="1">
      <c r="A62" s="288"/>
      <c r="B62" s="304">
        <v>5</v>
      </c>
      <c r="C62" s="184" t="s">
        <v>398</v>
      </c>
      <c r="D62" s="182"/>
      <c r="E62" s="305">
        <v>9907229</v>
      </c>
      <c r="F62" s="182">
        <v>3017</v>
      </c>
      <c r="G62" s="182">
        <v>698</v>
      </c>
      <c r="H62" s="306" t="s">
        <v>382</v>
      </c>
      <c r="I62" s="176">
        <v>0.014375</v>
      </c>
      <c r="J62" s="288"/>
      <c r="K62" s="659">
        <v>0.0001273148148148148</v>
      </c>
      <c r="L62" s="660">
        <v>0.006400462962962963</v>
      </c>
      <c r="M62" s="660">
        <v>5.7870370370370366E-05</v>
      </c>
      <c r="N62" s="661">
        <v>0.007141203703703704</v>
      </c>
      <c r="O62" s="660">
        <v>0.007013888888888889</v>
      </c>
      <c r="P62" s="663">
        <v>0.007233796296296296</v>
      </c>
    </row>
    <row r="63" spans="1:78" s="308" customFormat="1" ht="15.75" customHeight="1">
      <c r="A63" s="288"/>
      <c r="B63" s="304">
        <v>6</v>
      </c>
      <c r="C63" s="172" t="s">
        <v>426</v>
      </c>
      <c r="D63" s="168"/>
      <c r="E63" s="185">
        <v>9106725</v>
      </c>
      <c r="F63" s="169">
        <v>3017</v>
      </c>
      <c r="G63" s="167">
        <v>698</v>
      </c>
      <c r="H63" s="290" t="s">
        <v>382</v>
      </c>
      <c r="I63" s="307">
        <v>0.012476851851851852</v>
      </c>
      <c r="J63" s="288"/>
      <c r="K63" s="659">
        <v>0.003981481481481482</v>
      </c>
      <c r="L63" s="660">
        <v>0.004166666666666667</v>
      </c>
      <c r="M63" s="661">
        <v>0.00625</v>
      </c>
      <c r="N63" s="660">
        <v>0.005462962962962964</v>
      </c>
      <c r="O63" s="660">
        <v>0.005115740740740741</v>
      </c>
      <c r="P63" s="663">
        <v>0.0062268518518518515</v>
      </c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288"/>
      <c r="AW63" s="288"/>
      <c r="AX63" s="288"/>
      <c r="AY63" s="288"/>
      <c r="AZ63" s="288"/>
      <c r="BA63" s="288"/>
      <c r="BB63" s="288"/>
      <c r="BC63" s="288"/>
      <c r="BD63" s="288"/>
      <c r="BE63" s="288"/>
      <c r="BF63" s="288"/>
      <c r="BG63" s="288"/>
      <c r="BH63" s="288"/>
      <c r="BI63" s="288"/>
      <c r="BJ63" s="288"/>
      <c r="BK63" s="288"/>
      <c r="BL63" s="288"/>
      <c r="BM63" s="288"/>
      <c r="BN63" s="288"/>
      <c r="BO63" s="288"/>
      <c r="BP63" s="288"/>
      <c r="BQ63" s="288"/>
      <c r="BR63" s="288"/>
      <c r="BS63" s="288"/>
      <c r="BT63" s="288"/>
      <c r="BU63" s="288"/>
      <c r="BV63" s="288"/>
      <c r="BW63" s="288"/>
      <c r="BX63" s="288"/>
      <c r="BY63" s="288"/>
      <c r="BZ63" s="288"/>
    </row>
    <row r="64" spans="2:16" s="288" customFormat="1" ht="15.75" customHeight="1">
      <c r="B64" s="292">
        <v>7</v>
      </c>
      <c r="C64" s="171" t="s">
        <v>392</v>
      </c>
      <c r="D64" s="168"/>
      <c r="E64" s="185">
        <v>9807273</v>
      </c>
      <c r="F64" s="169">
        <v>3017</v>
      </c>
      <c r="G64" s="167">
        <v>698</v>
      </c>
      <c r="H64" s="290" t="s">
        <v>382</v>
      </c>
      <c r="I64" s="307">
        <v>0.011400462962962963</v>
      </c>
      <c r="K64" s="659">
        <v>0.003761574074074074</v>
      </c>
      <c r="L64" s="660">
        <v>0.00369212962962963</v>
      </c>
      <c r="M64" s="661">
        <v>0.005381944444444445</v>
      </c>
      <c r="N64" s="661">
        <v>0.006018518518518518</v>
      </c>
      <c r="O64" s="660">
        <v>0.005023148148148148</v>
      </c>
      <c r="P64" s="662">
        <v>5.7870370370370366E-05</v>
      </c>
    </row>
    <row r="65" spans="2:16" s="288" customFormat="1" ht="15.75" customHeight="1" thickBot="1">
      <c r="B65" s="293">
        <v>8</v>
      </c>
      <c r="C65" s="174" t="s">
        <v>402</v>
      </c>
      <c r="D65" s="175"/>
      <c r="E65" s="186">
        <v>8902005</v>
      </c>
      <c r="F65" s="178">
        <v>3002</v>
      </c>
      <c r="G65" s="294">
        <v>400</v>
      </c>
      <c r="H65" s="255" t="s">
        <v>403</v>
      </c>
      <c r="I65" s="302">
        <v>0.008171296296296296</v>
      </c>
      <c r="K65" s="679"/>
      <c r="L65" s="666"/>
      <c r="M65" s="666"/>
      <c r="N65" s="666">
        <v>0.0015277777777777779</v>
      </c>
      <c r="O65" s="667">
        <v>0.004456018518518519</v>
      </c>
      <c r="P65" s="680">
        <v>0.0037152777777777774</v>
      </c>
    </row>
    <row r="66" spans="1:16" s="146" customFormat="1" ht="24.75" customHeight="1">
      <c r="A66" s="144"/>
      <c r="B66" s="142"/>
      <c r="C66" s="147"/>
      <c r="D66" s="162"/>
      <c r="E66" s="162"/>
      <c r="F66" s="162"/>
      <c r="G66" s="162"/>
      <c r="H66" s="147"/>
      <c r="I66" s="145"/>
      <c r="J66" s="145"/>
      <c r="K66" s="148"/>
      <c r="L66" s="148"/>
      <c r="M66" s="148"/>
      <c r="N66" s="148"/>
      <c r="O66" s="163"/>
      <c r="P66" s="163"/>
    </row>
    <row r="67" spans="2:35" ht="18" thickBot="1">
      <c r="B67" s="140" t="s">
        <v>411</v>
      </c>
      <c r="C67" s="158"/>
      <c r="D67" s="158"/>
      <c r="E67" s="159"/>
      <c r="F67" s="159"/>
      <c r="G67" s="159"/>
      <c r="H67" s="159"/>
      <c r="I67" s="139"/>
      <c r="J67" s="139"/>
      <c r="K67" s="141"/>
      <c r="L67" s="141"/>
      <c r="M67" s="141"/>
      <c r="N67" s="141"/>
      <c r="O67" s="141"/>
      <c r="P67" s="14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16" s="153" customFormat="1" ht="13.5" thickBot="1">
      <c r="A68" s="288"/>
      <c r="B68" s="322" t="s">
        <v>91</v>
      </c>
      <c r="C68" s="323" t="s">
        <v>369</v>
      </c>
      <c r="D68" s="285" t="s">
        <v>370</v>
      </c>
      <c r="E68" s="286" t="s">
        <v>371</v>
      </c>
      <c r="F68" s="285" t="s">
        <v>94</v>
      </c>
      <c r="G68" s="324" t="s">
        <v>95</v>
      </c>
      <c r="H68" s="325" t="s">
        <v>96</v>
      </c>
      <c r="I68" s="326" t="s">
        <v>1</v>
      </c>
      <c r="J68" s="287"/>
      <c r="K68" s="164" t="s">
        <v>404</v>
      </c>
      <c r="L68" s="165" t="s">
        <v>405</v>
      </c>
      <c r="M68" s="165" t="s">
        <v>406</v>
      </c>
      <c r="N68" s="165" t="s">
        <v>407</v>
      </c>
      <c r="O68" s="165" t="s">
        <v>408</v>
      </c>
      <c r="P68" s="166" t="s">
        <v>409</v>
      </c>
    </row>
    <row r="69" spans="1:16" s="153" customFormat="1" ht="15.75" customHeight="1">
      <c r="A69" s="288"/>
      <c r="B69" s="316">
        <v>1</v>
      </c>
      <c r="C69" s="317" t="s">
        <v>374</v>
      </c>
      <c r="D69" s="318"/>
      <c r="E69" s="319">
        <v>8500706</v>
      </c>
      <c r="F69" s="318">
        <v>3006</v>
      </c>
      <c r="G69" s="318">
        <v>102</v>
      </c>
      <c r="H69" s="320" t="s">
        <v>375</v>
      </c>
      <c r="I69" s="321">
        <v>0.017094907407407406</v>
      </c>
      <c r="K69" s="655">
        <v>0.007662037037037037</v>
      </c>
      <c r="L69" s="656">
        <v>0.0078009259259259256</v>
      </c>
      <c r="M69" s="656">
        <v>0.0007523148148148147</v>
      </c>
      <c r="N69" s="657">
        <v>0.008240740740740741</v>
      </c>
      <c r="O69" s="657">
        <v>0.008854166666666666</v>
      </c>
      <c r="P69" s="658"/>
    </row>
    <row r="70" spans="1:16" s="153" customFormat="1" ht="15.75" customHeight="1">
      <c r="A70" s="288"/>
      <c r="B70" s="289">
        <v>2</v>
      </c>
      <c r="C70" s="183" t="s">
        <v>428</v>
      </c>
      <c r="D70" s="168"/>
      <c r="E70" s="185">
        <v>8501654</v>
      </c>
      <c r="F70" s="169">
        <v>3002</v>
      </c>
      <c r="G70" s="167">
        <v>333</v>
      </c>
      <c r="H70" s="252" t="s">
        <v>424</v>
      </c>
      <c r="I70" s="176">
        <v>0.014282407407407407</v>
      </c>
      <c r="K70" s="659">
        <v>0.006458333333333333</v>
      </c>
      <c r="L70" s="661">
        <v>0.0067476851851851856</v>
      </c>
      <c r="M70" s="661">
        <v>0.007534722222222221</v>
      </c>
      <c r="N70" s="660">
        <v>0.0042824074074074075</v>
      </c>
      <c r="O70" s="660">
        <v>0.004733796296296296</v>
      </c>
      <c r="P70" s="662">
        <v>0.005752314814814814</v>
      </c>
    </row>
    <row r="71" spans="1:16" s="153" customFormat="1" ht="15.75" customHeight="1">
      <c r="A71" s="288"/>
      <c r="B71" s="289">
        <v>3</v>
      </c>
      <c r="C71" s="171" t="s">
        <v>395</v>
      </c>
      <c r="D71" s="167"/>
      <c r="E71" s="185">
        <v>702121</v>
      </c>
      <c r="F71" s="181">
        <v>3022</v>
      </c>
      <c r="G71" s="167">
        <v>68</v>
      </c>
      <c r="H71" s="290" t="s">
        <v>396</v>
      </c>
      <c r="I71" s="176">
        <v>0.011724537037037037</v>
      </c>
      <c r="K71" s="670">
        <v>0.006006944444444444</v>
      </c>
      <c r="L71" s="661">
        <v>0.005717592592592593</v>
      </c>
      <c r="M71" s="660">
        <v>0.0022453703703703702</v>
      </c>
      <c r="N71" s="660"/>
      <c r="O71" s="660"/>
      <c r="P71" s="662"/>
    </row>
    <row r="72" spans="1:16" s="153" customFormat="1" ht="15.75" customHeight="1">
      <c r="A72" s="288"/>
      <c r="B72" s="292">
        <v>4</v>
      </c>
      <c r="C72" s="172" t="s">
        <v>416</v>
      </c>
      <c r="D72" s="168"/>
      <c r="E72" s="167">
        <v>8503190</v>
      </c>
      <c r="F72" s="169">
        <v>3020</v>
      </c>
      <c r="G72" s="167">
        <v>814</v>
      </c>
      <c r="H72" s="290" t="s">
        <v>413</v>
      </c>
      <c r="I72" s="176">
        <v>0.011053240740740742</v>
      </c>
      <c r="K72" s="659">
        <v>0.003761574074074074</v>
      </c>
      <c r="L72" s="660">
        <v>0.003368055555555555</v>
      </c>
      <c r="M72" s="660">
        <v>0.004513888888888889</v>
      </c>
      <c r="N72" s="660">
        <v>0.004525462962962963</v>
      </c>
      <c r="O72" s="661">
        <v>0.004756944444444445</v>
      </c>
      <c r="P72" s="663">
        <v>0.006296296296296296</v>
      </c>
    </row>
    <row r="73" spans="1:16" s="153" customFormat="1" ht="15.75" customHeight="1" thickBot="1">
      <c r="A73" s="288"/>
      <c r="B73" s="293">
        <v>5</v>
      </c>
      <c r="C73" s="174" t="s">
        <v>402</v>
      </c>
      <c r="D73" s="175"/>
      <c r="E73" s="186">
        <v>8902005</v>
      </c>
      <c r="F73" s="178">
        <v>3002</v>
      </c>
      <c r="G73" s="294">
        <v>400</v>
      </c>
      <c r="H73" s="255" t="s">
        <v>403</v>
      </c>
      <c r="I73" s="302">
        <v>0.002511574074074074</v>
      </c>
      <c r="K73" s="681">
        <v>0.0008217592592592592</v>
      </c>
      <c r="L73" s="672">
        <v>0.0011574074074074073</v>
      </c>
      <c r="M73" s="673"/>
      <c r="N73" s="672">
        <v>0.0013541666666666667</v>
      </c>
      <c r="O73" s="673"/>
      <c r="P73" s="674"/>
    </row>
    <row r="74" spans="3:8" ht="15">
      <c r="C74" s="152"/>
      <c r="H74" s="152"/>
    </row>
    <row r="75" spans="3:8" ht="15">
      <c r="C75" s="152"/>
      <c r="H75" s="152"/>
    </row>
    <row r="76" spans="3:8" ht="15">
      <c r="C76" s="152"/>
      <c r="H76" s="152"/>
    </row>
    <row r="77" spans="3:8" ht="15">
      <c r="C77" s="152"/>
      <c r="H77" s="152"/>
    </row>
    <row r="78" spans="3:8" ht="15">
      <c r="C78" s="152"/>
      <c r="H78" s="152"/>
    </row>
    <row r="79" spans="3:8" ht="15">
      <c r="C79" s="152"/>
      <c r="H79" s="152"/>
    </row>
    <row r="80" spans="3:8" ht="15">
      <c r="C80" s="152"/>
      <c r="H80" s="152"/>
    </row>
    <row r="81" spans="3:8" ht="15">
      <c r="C81" s="152"/>
      <c r="H81" s="152"/>
    </row>
    <row r="82" spans="3:8" ht="15">
      <c r="C82" s="152"/>
      <c r="H82" s="152"/>
    </row>
    <row r="83" spans="3:8" ht="15">
      <c r="C83" s="152"/>
      <c r="H83" s="152"/>
    </row>
    <row r="84" spans="3:8" ht="15">
      <c r="C84" s="152"/>
      <c r="H84" s="152"/>
    </row>
    <row r="85" spans="3:8" ht="15">
      <c r="C85" s="152"/>
      <c r="H85" s="152"/>
    </row>
    <row r="86" spans="3:8" ht="15">
      <c r="C86" s="152"/>
      <c r="H86" s="152"/>
    </row>
    <row r="87" spans="3:8" ht="15">
      <c r="C87" s="152"/>
      <c r="H87" s="152"/>
    </row>
    <row r="88" spans="3:8" ht="15">
      <c r="C88" s="152"/>
      <c r="H88" s="152"/>
    </row>
    <row r="89" spans="3:8" ht="15">
      <c r="C89" s="152"/>
      <c r="H89" s="152"/>
    </row>
    <row r="90" spans="3:8" ht="15">
      <c r="C90" s="152"/>
      <c r="H90" s="152"/>
    </row>
    <row r="91" spans="3:8" ht="15">
      <c r="C91" s="152"/>
      <c r="H91" s="152"/>
    </row>
    <row r="92" ht="15">
      <c r="H92" s="152"/>
    </row>
    <row r="93" ht="15">
      <c r="H93" s="152"/>
    </row>
    <row r="94" ht="15">
      <c r="H94" s="152"/>
    </row>
    <row r="95" ht="15">
      <c r="H95" s="152"/>
    </row>
    <row r="96" ht="15">
      <c r="H96" s="152"/>
    </row>
    <row r="97" ht="15">
      <c r="H97" s="152"/>
    </row>
  </sheetData>
  <sheetProtection/>
  <mergeCells count="2">
    <mergeCell ref="A1:P1"/>
    <mergeCell ref="A2:P2"/>
  </mergeCells>
  <dataValidations count="2">
    <dataValidation allowBlank="1" showInputMessage="1" showErrorMessage="1" prompt="Mise à jour automatique - Ne pas modifier" sqref="B69:P72 A43:IV54 A58:IV62 A17:IV32 A36:IV39"/>
    <dataValidation allowBlank="1" showInputMessage="1" showErrorMessage="1" prompt="Mise à jour automatique - ne pas modifier" sqref="A2 A6:IV14 A33:IV33 A40:IV40 A55:IV55 A66:IV66"/>
  </dataValidations>
  <printOptions horizontalCentered="1"/>
  <pageMargins left="0.1968503937007874" right="0.1968503937007874" top="0" bottom="0.1968503937007874" header="0.15748031496062992" footer="0"/>
  <pageSetup fitToHeight="0" fitToWidth="1" horizontalDpi="600" verticalDpi="600" orientation="landscape" paperSize="9" scale="81"/>
  <headerFooter alignWithMargins="0">
    <oddHeader>&amp;R&amp;"Arial,Gras"&amp;12
</oddHeader>
  </headerFooter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P50"/>
  <sheetViews>
    <sheetView showGridLines="0" workbookViewId="0" topLeftCell="A1">
      <selection activeCell="B39" sqref="B39"/>
    </sheetView>
  </sheetViews>
  <sheetFormatPr defaultColWidth="11.57421875" defaultRowHeight="12.75"/>
  <cols>
    <col min="1" max="1" width="2.00390625" style="1299" customWidth="1"/>
    <col min="2" max="2" width="8.28125" style="1410" customWidth="1"/>
    <col min="3" max="3" width="21.421875" style="1299" customWidth="1"/>
    <col min="4" max="4" width="5.7109375" style="1299" customWidth="1"/>
    <col min="5" max="5" width="9.140625" style="1371" customWidth="1"/>
    <col min="6" max="6" width="8.28125" style="1371" customWidth="1"/>
    <col min="7" max="7" width="28.140625" style="1299" customWidth="1"/>
    <col min="8" max="8" width="26.7109375" style="1299" customWidth="1"/>
    <col min="9" max="9" width="8.7109375" style="1372" customWidth="1"/>
    <col min="10" max="10" width="8.7109375" style="1299" customWidth="1"/>
    <col min="11" max="11" width="8.28125" style="1299" customWidth="1"/>
    <col min="12" max="12" width="9.8515625" style="1299" customWidth="1"/>
    <col min="13" max="13" width="10.7109375" style="1308" customWidth="1"/>
    <col min="14" max="14" width="8.7109375" style="1299" customWidth="1"/>
    <col min="15" max="16384" width="11.421875" style="1299" customWidth="1"/>
  </cols>
  <sheetData>
    <row r="1" spans="2:16" ht="22.5">
      <c r="B1" s="1888" t="s">
        <v>1463</v>
      </c>
      <c r="C1" s="1889"/>
      <c r="D1" s="1889"/>
      <c r="E1" s="1889"/>
      <c r="F1" s="1889"/>
      <c r="G1" s="1889"/>
      <c r="H1" s="1889"/>
      <c r="I1" s="1889"/>
      <c r="J1" s="1889"/>
      <c r="K1" s="1889"/>
      <c r="L1" s="1889"/>
      <c r="M1" s="1889"/>
      <c r="N1" s="1889"/>
      <c r="O1" s="1298"/>
      <c r="P1" s="1298"/>
    </row>
    <row r="2" spans="2:16" s="1301" customFormat="1" ht="21">
      <c r="B2" s="1890" t="s">
        <v>1464</v>
      </c>
      <c r="C2" s="1891"/>
      <c r="D2" s="1891"/>
      <c r="E2" s="1891"/>
      <c r="F2" s="1891"/>
      <c r="G2" s="1891"/>
      <c r="H2" s="1891"/>
      <c r="I2" s="1891"/>
      <c r="J2" s="1891"/>
      <c r="K2" s="1891"/>
      <c r="L2" s="1891"/>
      <c r="M2" s="1891"/>
      <c r="N2" s="1891"/>
      <c r="O2" s="1300"/>
      <c r="P2" s="1300"/>
    </row>
    <row r="3" spans="2:16" s="1301" customFormat="1" ht="15.75" customHeight="1">
      <c r="B3" s="1302"/>
      <c r="C3" s="1297"/>
      <c r="D3" s="1297"/>
      <c r="E3" s="1297"/>
      <c r="F3" s="1297"/>
      <c r="G3" s="1297"/>
      <c r="H3" s="1297"/>
      <c r="I3" s="1303"/>
      <c r="J3" s="1297"/>
      <c r="K3" s="1297"/>
      <c r="L3" s="1297"/>
      <c r="M3" s="1304"/>
      <c r="N3" s="1300"/>
      <c r="O3" s="1300"/>
      <c r="P3" s="1300"/>
    </row>
    <row r="4" spans="2:12" ht="18" thickBot="1">
      <c r="B4" s="1305" t="s">
        <v>1465</v>
      </c>
      <c r="C4" s="1306"/>
      <c r="D4" s="1306"/>
      <c r="E4" s="1297"/>
      <c r="F4" s="1297"/>
      <c r="G4" s="1306"/>
      <c r="H4" s="1306"/>
      <c r="I4" s="1307"/>
      <c r="J4" s="1306"/>
      <c r="K4" s="1306"/>
      <c r="L4" s="1306"/>
    </row>
    <row r="5" spans="2:14" s="1319" customFormat="1" ht="48.75" thickBot="1">
      <c r="B5" s="1309" t="s">
        <v>91</v>
      </c>
      <c r="C5" s="1310" t="s">
        <v>93</v>
      </c>
      <c r="D5" s="1311" t="s">
        <v>370</v>
      </c>
      <c r="E5" s="1312" t="s">
        <v>94</v>
      </c>
      <c r="F5" s="1313" t="s">
        <v>95</v>
      </c>
      <c r="G5" s="1314" t="s">
        <v>96</v>
      </c>
      <c r="H5" s="1315" t="s">
        <v>1466</v>
      </c>
      <c r="I5" s="1316" t="s">
        <v>1467</v>
      </c>
      <c r="J5" s="1312" t="s">
        <v>3</v>
      </c>
      <c r="K5" s="1313" t="s">
        <v>4</v>
      </c>
      <c r="L5" s="1313" t="s">
        <v>5</v>
      </c>
      <c r="M5" s="1317" t="s">
        <v>1468</v>
      </c>
      <c r="N5" s="1318" t="s">
        <v>1</v>
      </c>
    </row>
    <row r="6" spans="2:14" s="1319" customFormat="1" ht="12">
      <c r="B6" s="1320">
        <v>1</v>
      </c>
      <c r="C6" s="1321" t="s">
        <v>1469</v>
      </c>
      <c r="D6" s="1322"/>
      <c r="E6" s="1323">
        <v>3013</v>
      </c>
      <c r="F6" s="1324">
        <v>498</v>
      </c>
      <c r="G6" s="1325" t="s">
        <v>1385</v>
      </c>
      <c r="H6" s="1321" t="s">
        <v>1470</v>
      </c>
      <c r="I6" s="1326">
        <v>2631</v>
      </c>
      <c r="J6" s="1327">
        <v>2397</v>
      </c>
      <c r="K6" s="1328">
        <v>0</v>
      </c>
      <c r="L6" s="1329">
        <v>2605.5</v>
      </c>
      <c r="M6" s="1330">
        <v>2501.25</v>
      </c>
      <c r="N6" s="1331">
        <v>5132.25</v>
      </c>
    </row>
    <row r="7" spans="2:14" s="1319" customFormat="1" ht="12">
      <c r="B7" s="1332">
        <v>2</v>
      </c>
      <c r="C7" s="1333" t="s">
        <v>1471</v>
      </c>
      <c r="D7" s="1334"/>
      <c r="E7" s="1335">
        <v>3016</v>
      </c>
      <c r="F7" s="1336">
        <v>927</v>
      </c>
      <c r="G7" s="1337" t="s">
        <v>1472</v>
      </c>
      <c r="H7" s="1333" t="s">
        <v>1473</v>
      </c>
      <c r="I7" s="1338">
        <v>2386.5</v>
      </c>
      <c r="J7" s="1339">
        <v>2455.5</v>
      </c>
      <c r="K7" s="1340">
        <v>2449.5</v>
      </c>
      <c r="L7" s="1341">
        <v>2553</v>
      </c>
      <c r="M7" s="1342">
        <v>2504.25</v>
      </c>
      <c r="N7" s="1343">
        <v>4890.75</v>
      </c>
    </row>
    <row r="8" spans="2:14" s="1319" customFormat="1" ht="12">
      <c r="B8" s="1332">
        <v>3</v>
      </c>
      <c r="C8" s="1333" t="s">
        <v>1474</v>
      </c>
      <c r="D8" s="1334"/>
      <c r="E8" s="1335">
        <v>3005</v>
      </c>
      <c r="F8" s="1336">
        <v>138</v>
      </c>
      <c r="G8" s="1337" t="s">
        <v>1475</v>
      </c>
      <c r="H8" s="1333" t="s">
        <v>1476</v>
      </c>
      <c r="I8" s="1338">
        <v>2286</v>
      </c>
      <c r="J8" s="1344">
        <v>2400</v>
      </c>
      <c r="K8" s="1341">
        <v>2463</v>
      </c>
      <c r="L8" s="1341">
        <v>2424</v>
      </c>
      <c r="M8" s="1342">
        <v>2443.5</v>
      </c>
      <c r="N8" s="1343">
        <v>4729.5</v>
      </c>
    </row>
    <row r="9" spans="2:14" s="1319" customFormat="1" ht="12">
      <c r="B9" s="1345">
        <v>4</v>
      </c>
      <c r="C9" s="1333" t="s">
        <v>1477</v>
      </c>
      <c r="D9" s="1334"/>
      <c r="E9" s="1335">
        <v>3013</v>
      </c>
      <c r="F9" s="1336">
        <v>498</v>
      </c>
      <c r="G9" s="1337" t="s">
        <v>1385</v>
      </c>
      <c r="H9" s="1333" t="s">
        <v>1478</v>
      </c>
      <c r="I9" s="1338">
        <v>2524.5</v>
      </c>
      <c r="J9" s="1344">
        <v>2134.5</v>
      </c>
      <c r="K9" s="1341">
        <v>2181</v>
      </c>
      <c r="L9" s="1341">
        <v>2215.5</v>
      </c>
      <c r="M9" s="1342">
        <v>2198.25</v>
      </c>
      <c r="N9" s="1343">
        <v>4722.75</v>
      </c>
    </row>
    <row r="10" spans="2:14" s="1319" customFormat="1" ht="12">
      <c r="B10" s="1345">
        <v>5</v>
      </c>
      <c r="C10" s="1333" t="s">
        <v>1479</v>
      </c>
      <c r="D10" s="1334"/>
      <c r="E10" s="1335">
        <v>3013</v>
      </c>
      <c r="F10" s="1336">
        <v>498</v>
      </c>
      <c r="G10" s="1337" t="s">
        <v>1385</v>
      </c>
      <c r="H10" s="1333" t="s">
        <v>1480</v>
      </c>
      <c r="I10" s="1338">
        <v>2202</v>
      </c>
      <c r="J10" s="1344">
        <v>2325</v>
      </c>
      <c r="K10" s="1341">
        <v>2439</v>
      </c>
      <c r="L10" s="1341">
        <v>2394</v>
      </c>
      <c r="M10" s="1342">
        <v>2416.5</v>
      </c>
      <c r="N10" s="1343">
        <v>4618.5</v>
      </c>
    </row>
    <row r="11" spans="2:14" s="1319" customFormat="1" ht="12">
      <c r="B11" s="1345">
        <v>6</v>
      </c>
      <c r="C11" s="1333" t="s">
        <v>1481</v>
      </c>
      <c r="D11" s="1334"/>
      <c r="E11" s="1335">
        <v>3021</v>
      </c>
      <c r="F11" s="1336">
        <v>35</v>
      </c>
      <c r="G11" s="1337" t="s">
        <v>1482</v>
      </c>
      <c r="H11" s="1333" t="s">
        <v>1483</v>
      </c>
      <c r="I11" s="1338">
        <v>2211</v>
      </c>
      <c r="J11" s="1339">
        <v>2230.5</v>
      </c>
      <c r="K11" s="1340">
        <v>2190</v>
      </c>
      <c r="L11" s="1341">
        <v>2332.5</v>
      </c>
      <c r="M11" s="1342">
        <v>2281.5</v>
      </c>
      <c r="N11" s="1343">
        <v>4492.5</v>
      </c>
    </row>
    <row r="12" spans="2:14" s="1319" customFormat="1" ht="12">
      <c r="B12" s="1345">
        <v>7</v>
      </c>
      <c r="C12" s="1333" t="s">
        <v>1484</v>
      </c>
      <c r="D12" s="1334"/>
      <c r="E12" s="1335">
        <v>3015</v>
      </c>
      <c r="F12" s="1336">
        <v>946</v>
      </c>
      <c r="G12" s="1337" t="s">
        <v>1485</v>
      </c>
      <c r="H12" s="1333" t="s">
        <v>1486</v>
      </c>
      <c r="I12" s="1338">
        <v>2469</v>
      </c>
      <c r="J12" s="1339">
        <v>1689</v>
      </c>
      <c r="K12" s="1340">
        <v>0</v>
      </c>
      <c r="L12" s="1341">
        <v>1893</v>
      </c>
      <c r="M12" s="1342">
        <v>1791</v>
      </c>
      <c r="N12" s="1343">
        <v>4260</v>
      </c>
    </row>
    <row r="13" spans="2:14" s="1319" customFormat="1" ht="12">
      <c r="B13" s="1345">
        <v>8</v>
      </c>
      <c r="C13" s="1333" t="s">
        <v>1487</v>
      </c>
      <c r="D13" s="1334"/>
      <c r="E13" s="1335">
        <v>3006</v>
      </c>
      <c r="F13" s="1336">
        <v>927</v>
      </c>
      <c r="G13" s="1337" t="s">
        <v>1472</v>
      </c>
      <c r="H13" s="1333" t="s">
        <v>1488</v>
      </c>
      <c r="I13" s="1338">
        <v>1941</v>
      </c>
      <c r="J13" s="1344">
        <v>1998</v>
      </c>
      <c r="K13" s="1341">
        <v>2023.5</v>
      </c>
      <c r="L13" s="1341">
        <v>2247</v>
      </c>
      <c r="M13" s="1342">
        <v>2135.25</v>
      </c>
      <c r="N13" s="1343">
        <v>4076.25</v>
      </c>
    </row>
    <row r="14" spans="2:14" s="1319" customFormat="1" ht="12">
      <c r="B14" s="1345">
        <v>9</v>
      </c>
      <c r="C14" s="1333" t="s">
        <v>1489</v>
      </c>
      <c r="D14" s="1334"/>
      <c r="E14" s="1335">
        <v>3017</v>
      </c>
      <c r="F14" s="1336">
        <v>304</v>
      </c>
      <c r="G14" s="1337" t="s">
        <v>1490</v>
      </c>
      <c r="H14" s="1333" t="s">
        <v>1491</v>
      </c>
      <c r="I14" s="1338">
        <v>2076</v>
      </c>
      <c r="J14" s="1339">
        <v>1147.5</v>
      </c>
      <c r="K14" s="1340">
        <v>0</v>
      </c>
      <c r="L14" s="1340">
        <v>0</v>
      </c>
      <c r="M14" s="1342">
        <v>1383</v>
      </c>
      <c r="N14" s="1343">
        <v>3459</v>
      </c>
    </row>
    <row r="15" spans="2:14" s="1319" customFormat="1" ht="12">
      <c r="B15" s="1345">
        <v>10</v>
      </c>
      <c r="C15" s="1333" t="s">
        <v>1492</v>
      </c>
      <c r="D15" s="1334"/>
      <c r="E15" s="1335">
        <v>3013</v>
      </c>
      <c r="F15" s="1336">
        <v>86</v>
      </c>
      <c r="G15" s="1337" t="s">
        <v>1493</v>
      </c>
      <c r="H15" s="1333" t="s">
        <v>1494</v>
      </c>
      <c r="I15" s="1338">
        <v>1632</v>
      </c>
      <c r="J15" s="1339">
        <v>2091</v>
      </c>
      <c r="K15" s="1340">
        <v>0</v>
      </c>
      <c r="L15" s="1340">
        <v>0</v>
      </c>
      <c r="M15" s="1342">
        <v>1045.5</v>
      </c>
      <c r="N15" s="1343">
        <v>2677.5</v>
      </c>
    </row>
    <row r="16" spans="2:14" s="1319" customFormat="1" ht="12.75" thickBot="1">
      <c r="B16" s="1345">
        <v>11</v>
      </c>
      <c r="C16" s="1346" t="s">
        <v>1495</v>
      </c>
      <c r="D16" s="1347"/>
      <c r="E16" s="1336">
        <v>3021</v>
      </c>
      <c r="F16" s="1336">
        <v>35</v>
      </c>
      <c r="G16" s="1337" t="s">
        <v>1482</v>
      </c>
      <c r="H16" s="1333" t="s">
        <v>1496</v>
      </c>
      <c r="I16" s="1338">
        <v>2069.5</v>
      </c>
      <c r="J16" s="1348">
        <v>430.5</v>
      </c>
      <c r="K16" s="1349">
        <v>435</v>
      </c>
      <c r="L16" s="1350">
        <v>0</v>
      </c>
      <c r="M16" s="1351">
        <v>432.75</v>
      </c>
      <c r="N16" s="1352">
        <v>2502.25</v>
      </c>
    </row>
    <row r="17" spans="2:14" s="1319" customFormat="1" ht="12.75" thickBot="1">
      <c r="B17" s="1353" t="s">
        <v>748</v>
      </c>
      <c r="C17" s="1354" t="s">
        <v>1497</v>
      </c>
      <c r="D17" s="1355"/>
      <c r="E17" s="1356">
        <v>3019</v>
      </c>
      <c r="F17" s="1357">
        <v>633</v>
      </c>
      <c r="G17" s="1358" t="s">
        <v>1498</v>
      </c>
      <c r="H17" s="1354" t="s">
        <v>1499</v>
      </c>
      <c r="I17" s="1359">
        <v>2611.5</v>
      </c>
      <c r="J17" s="1360"/>
      <c r="K17" s="1361"/>
      <c r="L17" s="1361"/>
      <c r="M17" s="1361"/>
      <c r="N17" s="1361"/>
    </row>
    <row r="18" spans="2:14" s="1319" customFormat="1" ht="12">
      <c r="B18" s="1362"/>
      <c r="C18" s="1363"/>
      <c r="D18" s="1364"/>
      <c r="F18" s="1365"/>
      <c r="G18" s="1366"/>
      <c r="H18" s="1363"/>
      <c r="I18" s="1367"/>
      <c r="J18" s="1368"/>
      <c r="K18" s="1368"/>
      <c r="L18" s="1368"/>
      <c r="M18" s="1369"/>
      <c r="N18" s="1369"/>
    </row>
    <row r="19" ht="18" thickBot="1">
      <c r="B19" s="1370" t="s">
        <v>1500</v>
      </c>
    </row>
    <row r="20" spans="2:13" ht="24.75" thickBot="1">
      <c r="B20" s="1373" t="s">
        <v>91</v>
      </c>
      <c r="C20" s="1374" t="s">
        <v>93</v>
      </c>
      <c r="D20" s="1311" t="s">
        <v>370</v>
      </c>
      <c r="E20" s="1311" t="s">
        <v>94</v>
      </c>
      <c r="F20" s="1313" t="s">
        <v>95</v>
      </c>
      <c r="G20" s="1375" t="s">
        <v>96</v>
      </c>
      <c r="H20" s="1376" t="s">
        <v>1466</v>
      </c>
      <c r="I20" s="1377" t="s">
        <v>1467</v>
      </c>
      <c r="J20" s="1378" t="s">
        <v>3</v>
      </c>
      <c r="K20" s="1311" t="s">
        <v>4</v>
      </c>
      <c r="L20" s="1379" t="s">
        <v>1501</v>
      </c>
      <c r="M20" s="1380" t="s">
        <v>1</v>
      </c>
    </row>
    <row r="21" spans="2:13" s="1319" customFormat="1" ht="12">
      <c r="B21" s="1320">
        <v>1</v>
      </c>
      <c r="C21" s="1381" t="s">
        <v>1502</v>
      </c>
      <c r="D21" s="1382"/>
      <c r="E21" s="1324">
        <v>3019</v>
      </c>
      <c r="F21" s="1336">
        <v>417</v>
      </c>
      <c r="G21" s="1383" t="s">
        <v>1503</v>
      </c>
      <c r="H21" s="1384" t="s">
        <v>1504</v>
      </c>
      <c r="I21" s="1326">
        <v>2532.5</v>
      </c>
      <c r="J21" s="1385">
        <v>2130</v>
      </c>
      <c r="K21" s="1328">
        <v>1840.5</v>
      </c>
      <c r="L21" s="1330">
        <v>1985.25</v>
      </c>
      <c r="M21" s="1331">
        <v>4517.75</v>
      </c>
    </row>
    <row r="22" spans="2:13" s="1319" customFormat="1" ht="12">
      <c r="B22" s="1332">
        <v>2</v>
      </c>
      <c r="C22" s="1346" t="s">
        <v>1505</v>
      </c>
      <c r="D22" s="1336"/>
      <c r="E22" s="1336">
        <v>3019</v>
      </c>
      <c r="F22" s="1336">
        <v>57</v>
      </c>
      <c r="G22" s="1383" t="s">
        <v>1506</v>
      </c>
      <c r="H22" s="1386" t="s">
        <v>1480</v>
      </c>
      <c r="I22" s="1338">
        <v>2395.5</v>
      </c>
      <c r="J22" s="1387">
        <v>1959</v>
      </c>
      <c r="K22" s="1388">
        <v>2221.5</v>
      </c>
      <c r="L22" s="1389">
        <v>2090.25</v>
      </c>
      <c r="M22" s="1390">
        <v>4485.75</v>
      </c>
    </row>
    <row r="23" spans="2:13" s="1319" customFormat="1" ht="12">
      <c r="B23" s="1332">
        <v>3</v>
      </c>
      <c r="C23" s="1346" t="s">
        <v>1507</v>
      </c>
      <c r="D23" s="1336"/>
      <c r="E23" s="1336">
        <v>3022</v>
      </c>
      <c r="F23" s="1336">
        <v>640</v>
      </c>
      <c r="G23" s="1383" t="s">
        <v>1508</v>
      </c>
      <c r="H23" s="1386" t="s">
        <v>1509</v>
      </c>
      <c r="I23" s="1338">
        <v>1741.5</v>
      </c>
      <c r="J23" s="1387">
        <v>1914</v>
      </c>
      <c r="K23" s="1388">
        <v>2244</v>
      </c>
      <c r="L23" s="1389">
        <v>2079</v>
      </c>
      <c r="M23" s="1390">
        <v>3820.5</v>
      </c>
    </row>
    <row r="24" spans="2:13" s="1319" customFormat="1" ht="12">
      <c r="B24" s="1345">
        <v>4</v>
      </c>
      <c r="C24" s="1346" t="s">
        <v>1510</v>
      </c>
      <c r="D24" s="1336"/>
      <c r="E24" s="1336">
        <v>3022</v>
      </c>
      <c r="F24" s="1336">
        <v>376</v>
      </c>
      <c r="G24" s="1383" t="s">
        <v>981</v>
      </c>
      <c r="H24" s="1386" t="s">
        <v>1511</v>
      </c>
      <c r="I24" s="1338">
        <v>1598.5</v>
      </c>
      <c r="J24" s="1387">
        <v>2013</v>
      </c>
      <c r="K24" s="1388">
        <v>2134.5</v>
      </c>
      <c r="L24" s="1389">
        <v>2073.75</v>
      </c>
      <c r="M24" s="1390">
        <v>3672.25</v>
      </c>
    </row>
    <row r="25" spans="2:13" s="1319" customFormat="1" ht="12">
      <c r="B25" s="1345">
        <v>5</v>
      </c>
      <c r="C25" s="1346" t="s">
        <v>1512</v>
      </c>
      <c r="D25" s="1336"/>
      <c r="E25" s="1336">
        <v>3013</v>
      </c>
      <c r="F25" s="1336">
        <v>498</v>
      </c>
      <c r="G25" s="1383" t="s">
        <v>1385</v>
      </c>
      <c r="H25" s="1386" t="s">
        <v>1513</v>
      </c>
      <c r="I25" s="1338">
        <v>1910</v>
      </c>
      <c r="J25" s="1387">
        <v>1392</v>
      </c>
      <c r="K25" s="1388">
        <v>1836</v>
      </c>
      <c r="L25" s="1389">
        <v>1614</v>
      </c>
      <c r="M25" s="1390">
        <v>3524</v>
      </c>
    </row>
    <row r="26" spans="2:13" s="1319" customFormat="1" ht="12">
      <c r="B26" s="1345">
        <v>6</v>
      </c>
      <c r="C26" s="1346" t="s">
        <v>1514</v>
      </c>
      <c r="D26" s="1336"/>
      <c r="E26" s="1336">
        <v>3017</v>
      </c>
      <c r="F26" s="1336">
        <v>145</v>
      </c>
      <c r="G26" s="1383" t="s">
        <v>1515</v>
      </c>
      <c r="H26" s="1386" t="s">
        <v>1516</v>
      </c>
      <c r="I26" s="1338">
        <v>1759.5</v>
      </c>
      <c r="J26" s="1387">
        <v>1495</v>
      </c>
      <c r="K26" s="1388">
        <v>1692</v>
      </c>
      <c r="L26" s="1389">
        <v>1593.5</v>
      </c>
      <c r="M26" s="1390">
        <v>3353</v>
      </c>
    </row>
    <row r="27" spans="2:13" s="1319" customFormat="1" ht="12">
      <c r="B27" s="1345">
        <v>7</v>
      </c>
      <c r="C27" s="1346" t="s">
        <v>1517</v>
      </c>
      <c r="D27" s="1336"/>
      <c r="E27" s="1336">
        <v>3022</v>
      </c>
      <c r="F27" s="1336">
        <v>38</v>
      </c>
      <c r="G27" s="1383" t="s">
        <v>981</v>
      </c>
      <c r="H27" s="1386" t="s">
        <v>1518</v>
      </c>
      <c r="I27" s="1338">
        <v>1706</v>
      </c>
      <c r="J27" s="1387">
        <v>1674</v>
      </c>
      <c r="K27" s="1388">
        <v>1557</v>
      </c>
      <c r="L27" s="1389">
        <v>1615.5</v>
      </c>
      <c r="M27" s="1390">
        <v>3321.5</v>
      </c>
    </row>
    <row r="28" spans="2:13" s="1319" customFormat="1" ht="12">
      <c r="B28" s="1345">
        <v>8</v>
      </c>
      <c r="C28" s="1346" t="s">
        <v>1519</v>
      </c>
      <c r="D28" s="1336"/>
      <c r="E28" s="1336">
        <v>3018</v>
      </c>
      <c r="F28" s="1336">
        <v>344</v>
      </c>
      <c r="G28" s="1383" t="s">
        <v>1520</v>
      </c>
      <c r="H28" s="1386" t="s">
        <v>1480</v>
      </c>
      <c r="I28" s="1338">
        <v>1680.5</v>
      </c>
      <c r="J28" s="1387">
        <v>1218</v>
      </c>
      <c r="K28" s="1388">
        <v>1957.5</v>
      </c>
      <c r="L28" s="1389">
        <v>1587.75</v>
      </c>
      <c r="M28" s="1390">
        <v>3268.25</v>
      </c>
    </row>
    <row r="29" spans="2:13" s="1319" customFormat="1" ht="12">
      <c r="B29" s="1345">
        <v>9</v>
      </c>
      <c r="C29" s="1346" t="s">
        <v>1521</v>
      </c>
      <c r="D29" s="1336"/>
      <c r="E29" s="1336">
        <v>3022</v>
      </c>
      <c r="F29" s="1336">
        <v>780</v>
      </c>
      <c r="G29" s="1391" t="s">
        <v>1522</v>
      </c>
      <c r="H29" s="1386" t="s">
        <v>1523</v>
      </c>
      <c r="I29" s="1338">
        <v>2346.5</v>
      </c>
      <c r="J29" s="1344">
        <v>1506</v>
      </c>
      <c r="K29" s="1340">
        <v>207</v>
      </c>
      <c r="L29" s="1342">
        <v>856.5</v>
      </c>
      <c r="M29" s="1343">
        <v>3203</v>
      </c>
    </row>
    <row r="30" spans="2:13" s="1319" customFormat="1" ht="12">
      <c r="B30" s="1345">
        <v>10</v>
      </c>
      <c r="C30" s="1346" t="s">
        <v>1524</v>
      </c>
      <c r="D30" s="1336"/>
      <c r="E30" s="1336">
        <v>3015</v>
      </c>
      <c r="F30" s="1336">
        <v>97</v>
      </c>
      <c r="G30" s="1391" t="s">
        <v>1525</v>
      </c>
      <c r="H30" s="1386" t="s">
        <v>1526</v>
      </c>
      <c r="I30" s="1338">
        <v>1340</v>
      </c>
      <c r="J30" s="1344">
        <v>1593</v>
      </c>
      <c r="K30" s="1340">
        <v>1402.5</v>
      </c>
      <c r="L30" s="1342">
        <v>1497.75</v>
      </c>
      <c r="M30" s="1343">
        <v>2837.75</v>
      </c>
    </row>
    <row r="31" spans="2:16" s="1319" customFormat="1" ht="12">
      <c r="B31" s="1345">
        <v>11</v>
      </c>
      <c r="C31" s="1346" t="s">
        <v>1527</v>
      </c>
      <c r="D31" s="1336" t="s">
        <v>121</v>
      </c>
      <c r="E31" s="1336">
        <v>3013</v>
      </c>
      <c r="F31" s="1336">
        <v>875</v>
      </c>
      <c r="G31" s="1383" t="s">
        <v>1528</v>
      </c>
      <c r="H31" s="1386" t="s">
        <v>1529</v>
      </c>
      <c r="I31" s="1338">
        <v>1019</v>
      </c>
      <c r="J31" s="1344">
        <v>1821</v>
      </c>
      <c r="K31" s="1340">
        <v>1437</v>
      </c>
      <c r="L31" s="1342">
        <v>1629</v>
      </c>
      <c r="M31" s="1343">
        <v>2648</v>
      </c>
      <c r="P31" s="1347"/>
    </row>
    <row r="32" spans="2:13" s="1319" customFormat="1" ht="12">
      <c r="B32" s="1345">
        <v>12</v>
      </c>
      <c r="C32" s="1346" t="s">
        <v>1530</v>
      </c>
      <c r="D32" s="1336"/>
      <c r="E32" s="1336">
        <v>3013</v>
      </c>
      <c r="F32" s="1336">
        <v>875</v>
      </c>
      <c r="G32" s="1391" t="s">
        <v>1528</v>
      </c>
      <c r="H32" s="1386" t="s">
        <v>1531</v>
      </c>
      <c r="I32" s="1338">
        <v>630</v>
      </c>
      <c r="J32" s="1344">
        <v>2031</v>
      </c>
      <c r="K32" s="1340">
        <v>1893</v>
      </c>
      <c r="L32" s="1342">
        <v>1962</v>
      </c>
      <c r="M32" s="1343">
        <v>2592</v>
      </c>
    </row>
    <row r="33" spans="2:13" s="1319" customFormat="1" ht="12">
      <c r="B33" s="1345">
        <v>13</v>
      </c>
      <c r="C33" s="1346" t="s">
        <v>1532</v>
      </c>
      <c r="D33" s="1336"/>
      <c r="E33" s="1336">
        <v>3006</v>
      </c>
      <c r="F33" s="1336">
        <v>175</v>
      </c>
      <c r="G33" s="1383" t="s">
        <v>1533</v>
      </c>
      <c r="H33" s="1386" t="s">
        <v>1534</v>
      </c>
      <c r="I33" s="1338">
        <v>1053.5</v>
      </c>
      <c r="J33" s="1344">
        <v>966</v>
      </c>
      <c r="K33" s="1340">
        <v>894</v>
      </c>
      <c r="L33" s="1342">
        <v>930</v>
      </c>
      <c r="M33" s="1343">
        <v>1983.5</v>
      </c>
    </row>
    <row r="34" spans="2:13" s="1319" customFormat="1" ht="12">
      <c r="B34" s="1345">
        <v>14</v>
      </c>
      <c r="C34" s="1346" t="s">
        <v>1535</v>
      </c>
      <c r="D34" s="1336"/>
      <c r="E34" s="1336">
        <v>3022</v>
      </c>
      <c r="F34" s="1336">
        <v>972</v>
      </c>
      <c r="G34" s="1391" t="s">
        <v>1389</v>
      </c>
      <c r="H34" s="1386" t="s">
        <v>1491</v>
      </c>
      <c r="I34" s="1338">
        <v>1493.5</v>
      </c>
      <c r="J34" s="1344">
        <v>813</v>
      </c>
      <c r="K34" s="1340">
        <v>0</v>
      </c>
      <c r="L34" s="1342">
        <v>406.5</v>
      </c>
      <c r="M34" s="1343">
        <v>1900</v>
      </c>
    </row>
    <row r="35" spans="2:13" s="1319" customFormat="1" ht="12">
      <c r="B35" s="1345">
        <v>15</v>
      </c>
      <c r="C35" s="1346" t="s">
        <v>1536</v>
      </c>
      <c r="D35" s="1336"/>
      <c r="E35" s="1336">
        <v>3006</v>
      </c>
      <c r="F35" s="1336">
        <v>175</v>
      </c>
      <c r="G35" s="1391" t="s">
        <v>1533</v>
      </c>
      <c r="H35" s="1386" t="s">
        <v>1537</v>
      </c>
      <c r="I35" s="1392">
        <v>647</v>
      </c>
      <c r="J35" s="1393">
        <v>855</v>
      </c>
      <c r="K35" s="1350">
        <v>0</v>
      </c>
      <c r="L35" s="1351">
        <v>427.5</v>
      </c>
      <c r="M35" s="1343">
        <v>1074.5</v>
      </c>
    </row>
    <row r="36" spans="2:13" s="1319" customFormat="1" ht="12.75" thickBot="1">
      <c r="B36" s="1345">
        <v>16</v>
      </c>
      <c r="C36" s="1346" t="s">
        <v>1538</v>
      </c>
      <c r="D36" s="1336"/>
      <c r="E36" s="1336">
        <v>3006</v>
      </c>
      <c r="F36" s="1336">
        <v>175</v>
      </c>
      <c r="G36" s="1391" t="s">
        <v>1533</v>
      </c>
      <c r="H36" s="1386" t="s">
        <v>1534</v>
      </c>
      <c r="I36" s="1338">
        <v>712.5</v>
      </c>
      <c r="J36" s="1393">
        <v>0</v>
      </c>
      <c r="K36" s="1350">
        <v>444</v>
      </c>
      <c r="L36" s="1351">
        <v>222</v>
      </c>
      <c r="M36" s="1352">
        <v>934.5</v>
      </c>
    </row>
    <row r="37" spans="2:13" s="1319" customFormat="1" ht="12">
      <c r="B37" s="1394" t="s">
        <v>748</v>
      </c>
      <c r="C37" s="1395" t="s">
        <v>1539</v>
      </c>
      <c r="D37" s="1382"/>
      <c r="E37" s="1382">
        <v>3017</v>
      </c>
      <c r="F37" s="1336">
        <v>11</v>
      </c>
      <c r="G37" s="1391" t="s">
        <v>1540</v>
      </c>
      <c r="H37" s="1396" t="s">
        <v>1541</v>
      </c>
      <c r="I37" s="1397">
        <v>1980.5</v>
      </c>
      <c r="J37" s="1360"/>
      <c r="K37" s="1361"/>
      <c r="L37" s="1361"/>
      <c r="M37" s="1361"/>
    </row>
    <row r="38" spans="2:13" s="1319" customFormat="1" ht="12.75" thickBot="1">
      <c r="B38" s="1398" t="s">
        <v>748</v>
      </c>
      <c r="C38" s="1399" t="s">
        <v>1542</v>
      </c>
      <c r="D38" s="1400"/>
      <c r="E38" s="1400">
        <v>3006</v>
      </c>
      <c r="F38" s="1400">
        <v>175</v>
      </c>
      <c r="G38" s="1401" t="s">
        <v>1533</v>
      </c>
      <c r="H38" s="1402" t="s">
        <v>1534</v>
      </c>
      <c r="I38" s="1403">
        <v>667.5</v>
      </c>
      <c r="J38" s="1404"/>
      <c r="K38" s="1364"/>
      <c r="L38" s="1364"/>
      <c r="M38" s="1364"/>
    </row>
    <row r="39" spans="2:14" s="1319" customFormat="1" ht="12">
      <c r="B39" s="1405"/>
      <c r="C39" s="1363"/>
      <c r="D39" s="1364"/>
      <c r="E39" s="1363"/>
      <c r="F39" s="1365"/>
      <c r="G39" s="1406"/>
      <c r="H39" s="1363"/>
      <c r="I39" s="1407"/>
      <c r="J39" s="1368"/>
      <c r="K39" s="1368"/>
      <c r="L39" s="1368"/>
      <c r="M39" s="1408"/>
      <c r="N39" s="1409"/>
    </row>
    <row r="40" ht="12">
      <c r="M40" s="1411"/>
    </row>
    <row r="41" spans="2:13" ht="18" thickBot="1">
      <c r="B41" s="1370" t="s">
        <v>1543</v>
      </c>
      <c r="G41" s="1306"/>
      <c r="H41" s="1306"/>
      <c r="I41" s="1307"/>
      <c r="J41" s="1306"/>
      <c r="K41" s="1306"/>
      <c r="L41" s="1306"/>
      <c r="M41" s="1412"/>
    </row>
    <row r="42" spans="2:13" ht="13.5" thickBot="1">
      <c r="B42" s="1373" t="s">
        <v>91</v>
      </c>
      <c r="C42" s="1374" t="s">
        <v>93</v>
      </c>
      <c r="D42" s="1311" t="s">
        <v>370</v>
      </c>
      <c r="E42" s="1311" t="s">
        <v>94</v>
      </c>
      <c r="F42" s="1311" t="s">
        <v>95</v>
      </c>
      <c r="G42" s="1413" t="s">
        <v>96</v>
      </c>
      <c r="H42" s="1376" t="s">
        <v>1466</v>
      </c>
      <c r="I42" s="1377" t="s">
        <v>1467</v>
      </c>
      <c r="J42" s="1378" t="s">
        <v>3</v>
      </c>
      <c r="K42" s="1311" t="s">
        <v>4</v>
      </c>
      <c r="L42" s="1414" t="s">
        <v>1544</v>
      </c>
      <c r="M42" s="1415" t="s">
        <v>1</v>
      </c>
    </row>
    <row r="43" spans="2:13" s="1319" customFormat="1" ht="12">
      <c r="B43" s="1320">
        <v>1</v>
      </c>
      <c r="C43" s="1381" t="s">
        <v>1545</v>
      </c>
      <c r="D43" s="1324"/>
      <c r="E43" s="1324">
        <v>3006</v>
      </c>
      <c r="F43" s="1416">
        <v>162</v>
      </c>
      <c r="G43" s="1417" t="s">
        <v>1546</v>
      </c>
      <c r="H43" s="1418" t="s">
        <v>1547</v>
      </c>
      <c r="I43" s="1326">
        <v>2521.5</v>
      </c>
      <c r="J43" s="1385">
        <v>1633</v>
      </c>
      <c r="K43" s="1329">
        <v>1752</v>
      </c>
      <c r="L43" s="1419">
        <v>1752</v>
      </c>
      <c r="M43" s="1420">
        <v>4273.5</v>
      </c>
    </row>
    <row r="44" spans="2:13" s="1319" customFormat="1" ht="12">
      <c r="B44" s="1332">
        <v>2</v>
      </c>
      <c r="C44" s="1346" t="s">
        <v>1474</v>
      </c>
      <c r="D44" s="1336"/>
      <c r="E44" s="1336">
        <v>3005</v>
      </c>
      <c r="F44" s="1421">
        <v>138</v>
      </c>
      <c r="G44" s="1422" t="s">
        <v>1475</v>
      </c>
      <c r="H44" s="1423" t="s">
        <v>1548</v>
      </c>
      <c r="I44" s="1338">
        <v>2316.5</v>
      </c>
      <c r="J44" s="1344">
        <v>1726</v>
      </c>
      <c r="K44" s="1341">
        <v>1739</v>
      </c>
      <c r="L44" s="1424">
        <v>1739</v>
      </c>
      <c r="M44" s="1425">
        <v>4055.5</v>
      </c>
    </row>
    <row r="45" spans="2:13" s="1319" customFormat="1" ht="12">
      <c r="B45" s="1332">
        <v>3</v>
      </c>
      <c r="C45" s="1346" t="s">
        <v>1507</v>
      </c>
      <c r="D45" s="1336"/>
      <c r="E45" s="1336">
        <v>3022</v>
      </c>
      <c r="F45" s="1421">
        <v>640</v>
      </c>
      <c r="G45" s="1422" t="s">
        <v>1549</v>
      </c>
      <c r="H45" s="1423" t="s">
        <v>1550</v>
      </c>
      <c r="I45" s="1338">
        <v>2269.5</v>
      </c>
      <c r="J45" s="1339">
        <v>1442.5</v>
      </c>
      <c r="K45" s="1340">
        <v>1184</v>
      </c>
      <c r="L45" s="1424">
        <v>1442.5</v>
      </c>
      <c r="M45" s="1425">
        <v>3712</v>
      </c>
    </row>
    <row r="46" spans="2:13" s="1319" customFormat="1" ht="12.75" thickBot="1">
      <c r="B46" s="1426">
        <v>4</v>
      </c>
      <c r="C46" s="1399" t="s">
        <v>1551</v>
      </c>
      <c r="D46" s="1400"/>
      <c r="E46" s="1400">
        <v>3005</v>
      </c>
      <c r="F46" s="1427">
        <v>138</v>
      </c>
      <c r="G46" s="1428" t="s">
        <v>1475</v>
      </c>
      <c r="H46" s="1429" t="s">
        <v>1552</v>
      </c>
      <c r="I46" s="1430">
        <v>1461</v>
      </c>
      <c r="J46" s="1431">
        <v>1177.5</v>
      </c>
      <c r="K46" s="1432">
        <v>1561</v>
      </c>
      <c r="L46" s="1433">
        <v>1561</v>
      </c>
      <c r="M46" s="1434">
        <v>3022</v>
      </c>
    </row>
    <row r="47" ht="12">
      <c r="M47" s="1411"/>
    </row>
    <row r="48" spans="2:13" ht="18" thickBot="1">
      <c r="B48" s="1305" t="s">
        <v>1553</v>
      </c>
      <c r="C48" s="1306"/>
      <c r="D48" s="1301"/>
      <c r="E48" s="1297"/>
      <c r="F48" s="1297"/>
      <c r="G48" s="1306"/>
      <c r="H48" s="1306"/>
      <c r="I48" s="1307"/>
      <c r="J48" s="1306"/>
      <c r="K48" s="1306"/>
      <c r="L48" s="1306"/>
      <c r="M48" s="1412"/>
    </row>
    <row r="49" spans="2:14" s="1319" customFormat="1" ht="36.75" thickBot="1">
      <c r="B49" s="1373" t="s">
        <v>91</v>
      </c>
      <c r="C49" s="1374" t="s">
        <v>93</v>
      </c>
      <c r="D49" s="1311" t="s">
        <v>370</v>
      </c>
      <c r="E49" s="1311" t="s">
        <v>94</v>
      </c>
      <c r="F49" s="1311" t="s">
        <v>95</v>
      </c>
      <c r="G49" s="1413" t="s">
        <v>96</v>
      </c>
      <c r="H49" s="1376" t="s">
        <v>1466</v>
      </c>
      <c r="I49" s="1377" t="s">
        <v>1467</v>
      </c>
      <c r="J49" s="1378" t="s">
        <v>3</v>
      </c>
      <c r="K49" s="1435" t="s">
        <v>4</v>
      </c>
      <c r="L49" s="1435" t="s">
        <v>5</v>
      </c>
      <c r="M49" s="1436" t="s">
        <v>1554</v>
      </c>
      <c r="N49" s="1415" t="s">
        <v>1</v>
      </c>
    </row>
    <row r="50" spans="2:14" s="1319" customFormat="1" ht="12.75" thickBot="1">
      <c r="B50" s="1437">
        <v>1</v>
      </c>
      <c r="C50" s="1399" t="s">
        <v>1555</v>
      </c>
      <c r="D50" s="1400"/>
      <c r="E50" s="1400">
        <v>3020</v>
      </c>
      <c r="F50" s="1427">
        <v>959</v>
      </c>
      <c r="G50" s="1438" t="s">
        <v>1556</v>
      </c>
      <c r="H50" s="1402" t="s">
        <v>1557</v>
      </c>
      <c r="I50" s="1439">
        <v>2115</v>
      </c>
      <c r="J50" s="1440">
        <v>2208</v>
      </c>
      <c r="K50" s="1441">
        <v>2304</v>
      </c>
      <c r="L50" s="1442">
        <v>0</v>
      </c>
      <c r="M50" s="1443">
        <v>2256</v>
      </c>
      <c r="N50" s="1443">
        <v>4371</v>
      </c>
    </row>
  </sheetData>
  <sheetProtection/>
  <mergeCells count="2">
    <mergeCell ref="B1:N1"/>
    <mergeCell ref="B2:N2"/>
  </mergeCells>
  <printOptions/>
  <pageMargins left="0.11811023622047245" right="0.11811023622047245" top="0.31496062992125984" bottom="0.31496062992125984" header="0.1968503937007874" footer="0.2362204724409449"/>
  <pageSetup horizontalDpi="300" verticalDpi="300" orientation="landscape" paperSize="9" scale="90"/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3"/>
  <sheetViews>
    <sheetView showGridLines="0" workbookViewId="0" topLeftCell="A1">
      <selection activeCell="C13" sqref="C13"/>
    </sheetView>
  </sheetViews>
  <sheetFormatPr defaultColWidth="11.57421875" defaultRowHeight="12.75"/>
  <cols>
    <col min="1" max="1" width="1.8515625" style="20" customWidth="1"/>
    <col min="2" max="2" width="6.140625" style="20" customWidth="1"/>
    <col min="3" max="3" width="23.140625" style="20" customWidth="1"/>
    <col min="4" max="4" width="5.140625" style="20" customWidth="1"/>
    <col min="5" max="5" width="8.7109375" style="20" customWidth="1"/>
    <col min="6" max="6" width="7.7109375" style="20" bestFit="1" customWidth="1"/>
    <col min="7" max="7" width="32.140625" style="20" customWidth="1"/>
    <col min="8" max="8" width="9.421875" style="20" bestFit="1" customWidth="1"/>
    <col min="9" max="9" width="1.7109375" style="20" customWidth="1"/>
    <col min="10" max="13" width="9.28125" style="25" bestFit="1" customWidth="1"/>
    <col min="14" max="14" width="8.8515625" style="1240" customWidth="1"/>
    <col min="15" max="16384" width="11.421875" style="20" customWidth="1"/>
  </cols>
  <sheetData>
    <row r="1" spans="2:13" ht="21">
      <c r="B1" s="1892" t="s">
        <v>1740</v>
      </c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</row>
    <row r="2" spans="2:13" ht="21">
      <c r="B2" s="1892" t="s">
        <v>1741</v>
      </c>
      <c r="C2" s="1894"/>
      <c r="D2" s="1894"/>
      <c r="E2" s="1894"/>
      <c r="F2" s="1894"/>
      <c r="G2" s="1894"/>
      <c r="H2" s="1894"/>
      <c r="I2" s="1894"/>
      <c r="J2" s="1894"/>
      <c r="K2" s="1894"/>
      <c r="L2" s="1894"/>
      <c r="M2" s="1894"/>
    </row>
    <row r="3" spans="2:8" ht="30" customHeight="1" thickBot="1">
      <c r="B3" s="21"/>
      <c r="C3" s="22"/>
      <c r="D3" s="23"/>
      <c r="E3" s="24"/>
      <c r="F3" s="24"/>
      <c r="G3" s="24"/>
      <c r="H3" s="25"/>
    </row>
    <row r="4" spans="2:14" s="1666" customFormat="1" ht="24.75" customHeight="1" thickBot="1">
      <c r="B4" s="1659" t="s">
        <v>91</v>
      </c>
      <c r="C4" s="1660" t="s">
        <v>93</v>
      </c>
      <c r="D4" s="1661" t="s">
        <v>0</v>
      </c>
      <c r="E4" s="1661" t="s">
        <v>94</v>
      </c>
      <c r="F4" s="1661" t="s">
        <v>95</v>
      </c>
      <c r="G4" s="1662" t="s">
        <v>96</v>
      </c>
      <c r="H4" s="1659" t="s">
        <v>1</v>
      </c>
      <c r="I4" s="1663"/>
      <c r="J4" s="1166" t="s">
        <v>102</v>
      </c>
      <c r="K4" s="1664" t="s">
        <v>103</v>
      </c>
      <c r="L4" s="1664" t="s">
        <v>104</v>
      </c>
      <c r="M4" s="1664" t="s">
        <v>105</v>
      </c>
      <c r="N4" s="1665" t="s">
        <v>1742</v>
      </c>
    </row>
    <row r="5" spans="2:14" ht="15" customHeight="1">
      <c r="B5" s="1667">
        <v>1</v>
      </c>
      <c r="C5" s="1668" t="s">
        <v>1743</v>
      </c>
      <c r="D5" s="1669"/>
      <c r="E5" s="1669">
        <v>3022</v>
      </c>
      <c r="F5" s="1669">
        <v>154</v>
      </c>
      <c r="G5" s="1670" t="s">
        <v>1744</v>
      </c>
      <c r="H5" s="1671" t="s">
        <v>1745</v>
      </c>
      <c r="I5" s="1672"/>
      <c r="J5" s="1673" t="s">
        <v>1746</v>
      </c>
      <c r="K5" s="1669" t="s">
        <v>1747</v>
      </c>
      <c r="L5" s="1669" t="s">
        <v>1748</v>
      </c>
      <c r="M5" s="1669" t="s">
        <v>1749</v>
      </c>
      <c r="N5" s="1674"/>
    </row>
    <row r="6" spans="2:14" ht="18" customHeight="1">
      <c r="B6" s="1675">
        <v>2</v>
      </c>
      <c r="C6" s="1676" t="s">
        <v>1750</v>
      </c>
      <c r="D6" s="1677"/>
      <c r="E6" s="1677">
        <v>3022</v>
      </c>
      <c r="F6" s="1677">
        <v>352</v>
      </c>
      <c r="G6" s="1678" t="s">
        <v>107</v>
      </c>
      <c r="H6" s="1679" t="s">
        <v>1751</v>
      </c>
      <c r="I6" s="1672"/>
      <c r="J6" s="1680" t="s">
        <v>1752</v>
      </c>
      <c r="K6" s="1677" t="s">
        <v>1753</v>
      </c>
      <c r="L6" s="1677" t="s">
        <v>1754</v>
      </c>
      <c r="M6" s="1677" t="s">
        <v>1755</v>
      </c>
      <c r="N6" s="1681"/>
    </row>
    <row r="7" spans="2:14" ht="15" customHeight="1">
      <c r="B7" s="1675">
        <v>3</v>
      </c>
      <c r="C7" s="1676" t="s">
        <v>1756</v>
      </c>
      <c r="D7" s="1677"/>
      <c r="E7" s="1677">
        <v>3013</v>
      </c>
      <c r="F7" s="1677">
        <v>195</v>
      </c>
      <c r="G7" s="1678" t="s">
        <v>115</v>
      </c>
      <c r="H7" s="1679" t="s">
        <v>1757</v>
      </c>
      <c r="I7" s="1672"/>
      <c r="J7" s="1680" t="s">
        <v>1758</v>
      </c>
      <c r="K7" s="1677" t="s">
        <v>1759</v>
      </c>
      <c r="L7" s="1677" t="s">
        <v>1760</v>
      </c>
      <c r="M7" s="1677" t="s">
        <v>1761</v>
      </c>
      <c r="N7" s="1681"/>
    </row>
    <row r="8" spans="2:14" ht="15" customHeight="1">
      <c r="B8" s="1682">
        <v>4</v>
      </c>
      <c r="C8" s="1676" t="s">
        <v>1762</v>
      </c>
      <c r="D8" s="1677"/>
      <c r="E8" s="1677">
        <v>3013</v>
      </c>
      <c r="F8" s="1677">
        <v>498</v>
      </c>
      <c r="G8" s="1678" t="s">
        <v>1763</v>
      </c>
      <c r="H8" s="1679" t="s">
        <v>1764</v>
      </c>
      <c r="I8" s="1672"/>
      <c r="J8" s="1680" t="s">
        <v>1765</v>
      </c>
      <c r="K8" s="1677" t="s">
        <v>1766</v>
      </c>
      <c r="L8" s="1677" t="s">
        <v>1767</v>
      </c>
      <c r="M8" s="1677" t="s">
        <v>1768</v>
      </c>
      <c r="N8" s="1681"/>
    </row>
    <row r="9" spans="2:14" ht="15" customHeight="1">
      <c r="B9" s="1682">
        <v>5</v>
      </c>
      <c r="C9" s="1676" t="s">
        <v>1769</v>
      </c>
      <c r="D9" s="1677"/>
      <c r="E9" s="1677">
        <v>3022</v>
      </c>
      <c r="F9" s="1677">
        <v>154</v>
      </c>
      <c r="G9" s="1678" t="s">
        <v>1744</v>
      </c>
      <c r="H9" s="1679" t="s">
        <v>1770</v>
      </c>
      <c r="I9" s="1683"/>
      <c r="J9" s="1680" t="s">
        <v>1771</v>
      </c>
      <c r="K9" s="1677" t="s">
        <v>1772</v>
      </c>
      <c r="L9" s="1677" t="s">
        <v>1773</v>
      </c>
      <c r="M9" s="1677" t="s">
        <v>1774</v>
      </c>
      <c r="N9" s="1681">
        <v>300</v>
      </c>
    </row>
    <row r="10" spans="2:14" ht="15" customHeight="1">
      <c r="B10" s="1682">
        <v>6</v>
      </c>
      <c r="C10" s="1676" t="s">
        <v>1775</v>
      </c>
      <c r="D10" s="1677"/>
      <c r="E10" s="1677">
        <v>3022</v>
      </c>
      <c r="F10" s="1677">
        <v>352</v>
      </c>
      <c r="G10" s="1678" t="s">
        <v>107</v>
      </c>
      <c r="H10" s="1679" t="s">
        <v>1776</v>
      </c>
      <c r="I10" s="1683"/>
      <c r="J10" s="1680" t="s">
        <v>1777</v>
      </c>
      <c r="K10" s="1677" t="s">
        <v>1778</v>
      </c>
      <c r="L10" s="1677" t="s">
        <v>1779</v>
      </c>
      <c r="M10" s="1677" t="s">
        <v>1780</v>
      </c>
      <c r="N10" s="1681"/>
    </row>
    <row r="11" spans="2:14" ht="15" customHeight="1">
      <c r="B11" s="1682">
        <v>7</v>
      </c>
      <c r="C11" s="1676" t="s">
        <v>1781</v>
      </c>
      <c r="D11" s="1677"/>
      <c r="E11" s="1677">
        <v>3013</v>
      </c>
      <c r="F11" s="1677">
        <v>86</v>
      </c>
      <c r="G11" s="1678" t="s">
        <v>1782</v>
      </c>
      <c r="H11" s="1679" t="s">
        <v>1783</v>
      </c>
      <c r="I11" s="1683"/>
      <c r="J11" s="1680" t="s">
        <v>1784</v>
      </c>
      <c r="K11" s="1677" t="s">
        <v>1785</v>
      </c>
      <c r="L11" s="1677" t="s">
        <v>1786</v>
      </c>
      <c r="M11" s="1677" t="s">
        <v>1787</v>
      </c>
      <c r="N11" s="1681"/>
    </row>
    <row r="12" spans="2:14" ht="15" customHeight="1">
      <c r="B12" s="1682">
        <v>8</v>
      </c>
      <c r="C12" s="1676" t="s">
        <v>1788</v>
      </c>
      <c r="D12" s="1677"/>
      <c r="E12" s="1677">
        <v>3013</v>
      </c>
      <c r="F12" s="1677">
        <v>64</v>
      </c>
      <c r="G12" s="1678" t="s">
        <v>1789</v>
      </c>
      <c r="H12" s="1679" t="s">
        <v>1790</v>
      </c>
      <c r="I12" s="1672"/>
      <c r="J12" s="1680" t="s">
        <v>1791</v>
      </c>
      <c r="K12" s="1677" t="s">
        <v>1792</v>
      </c>
      <c r="L12" s="1677" t="s">
        <v>1793</v>
      </c>
      <c r="M12" s="1677" t="s">
        <v>1794</v>
      </c>
      <c r="N12" s="1681"/>
    </row>
    <row r="13" spans="2:14" ht="15" customHeight="1">
      <c r="B13" s="1682">
        <v>9</v>
      </c>
      <c r="C13" s="1676" t="s">
        <v>1627</v>
      </c>
      <c r="D13" s="1677"/>
      <c r="E13" s="1677">
        <v>3022</v>
      </c>
      <c r="F13" s="1677">
        <v>154</v>
      </c>
      <c r="G13" s="1678" t="s">
        <v>1744</v>
      </c>
      <c r="H13" s="1679" t="s">
        <v>1795</v>
      </c>
      <c r="I13" s="1672"/>
      <c r="J13" s="1680" t="s">
        <v>1796</v>
      </c>
      <c r="K13" s="1677" t="s">
        <v>1797</v>
      </c>
      <c r="L13" s="1677" t="s">
        <v>1798</v>
      </c>
      <c r="M13" s="1677" t="s">
        <v>1799</v>
      </c>
      <c r="N13" s="1681"/>
    </row>
    <row r="14" spans="2:14" ht="15" customHeight="1">
      <c r="B14" s="1682">
        <v>10</v>
      </c>
      <c r="C14" s="1676" t="s">
        <v>1800</v>
      </c>
      <c r="D14" s="1677"/>
      <c r="E14" s="1677">
        <v>3013</v>
      </c>
      <c r="F14" s="1677">
        <v>123</v>
      </c>
      <c r="G14" s="1678" t="s">
        <v>1801</v>
      </c>
      <c r="H14" s="1679" t="s">
        <v>1802</v>
      </c>
      <c r="I14" s="1672"/>
      <c r="J14" s="1680" t="s">
        <v>1803</v>
      </c>
      <c r="K14" s="1677" t="s">
        <v>1804</v>
      </c>
      <c r="L14" s="1677" t="s">
        <v>1805</v>
      </c>
      <c r="M14" s="1677" t="s">
        <v>1806</v>
      </c>
      <c r="N14" s="1681"/>
    </row>
    <row r="15" spans="2:14" ht="15" customHeight="1">
      <c r="B15" s="1682">
        <v>11</v>
      </c>
      <c r="C15" s="1676" t="s">
        <v>1663</v>
      </c>
      <c r="D15" s="1677"/>
      <c r="E15" s="1677">
        <v>3004</v>
      </c>
      <c r="F15" s="1677">
        <v>610</v>
      </c>
      <c r="G15" s="1678" t="s">
        <v>1664</v>
      </c>
      <c r="H15" s="1679" t="s">
        <v>1807</v>
      </c>
      <c r="I15" s="1672"/>
      <c r="J15" s="1680" t="s">
        <v>1808</v>
      </c>
      <c r="K15" s="1677" t="s">
        <v>1809</v>
      </c>
      <c r="L15" s="1677" t="s">
        <v>1810</v>
      </c>
      <c r="M15" s="1677" t="s">
        <v>1811</v>
      </c>
      <c r="N15" s="1681"/>
    </row>
    <row r="16" spans="2:14" ht="15" customHeight="1">
      <c r="B16" s="1682">
        <v>12</v>
      </c>
      <c r="C16" s="1676" t="s">
        <v>1812</v>
      </c>
      <c r="D16" s="1677"/>
      <c r="E16" s="1677">
        <v>3019</v>
      </c>
      <c r="F16" s="1677">
        <v>118</v>
      </c>
      <c r="G16" s="1678" t="s">
        <v>1813</v>
      </c>
      <c r="H16" s="1679" t="s">
        <v>1814</v>
      </c>
      <c r="I16" s="1672"/>
      <c r="J16" s="1680" t="s">
        <v>1815</v>
      </c>
      <c r="K16" s="1677" t="s">
        <v>1816</v>
      </c>
      <c r="L16" s="1677" t="s">
        <v>1817</v>
      </c>
      <c r="M16" s="1677" t="s">
        <v>1818</v>
      </c>
      <c r="N16" s="1681"/>
    </row>
    <row r="17" spans="2:14" ht="15" customHeight="1">
      <c r="B17" s="1682">
        <v>13</v>
      </c>
      <c r="C17" s="1676" t="s">
        <v>1819</v>
      </c>
      <c r="D17" s="1677"/>
      <c r="E17" s="1677">
        <v>3022</v>
      </c>
      <c r="F17" s="1677">
        <v>352</v>
      </c>
      <c r="G17" s="1678" t="s">
        <v>107</v>
      </c>
      <c r="H17" s="1679" t="s">
        <v>1820</v>
      </c>
      <c r="I17" s="1672"/>
      <c r="J17" s="1680" t="s">
        <v>1821</v>
      </c>
      <c r="K17" s="1677" t="s">
        <v>1822</v>
      </c>
      <c r="L17" s="1677" t="s">
        <v>1823</v>
      </c>
      <c r="M17" s="1677" t="s">
        <v>1824</v>
      </c>
      <c r="N17" s="1681"/>
    </row>
    <row r="18" spans="2:14" ht="15" customHeight="1">
      <c r="B18" s="1682">
        <v>14</v>
      </c>
      <c r="C18" s="1676" t="s">
        <v>1825</v>
      </c>
      <c r="D18" s="1677"/>
      <c r="E18" s="1677">
        <v>3005</v>
      </c>
      <c r="F18" s="1677">
        <v>274</v>
      </c>
      <c r="G18" s="1678" t="s">
        <v>1009</v>
      </c>
      <c r="H18" s="1679" t="s">
        <v>1826</v>
      </c>
      <c r="I18" s="1672"/>
      <c r="J18" s="1680" t="s">
        <v>1827</v>
      </c>
      <c r="K18" s="1677" t="s">
        <v>1828</v>
      </c>
      <c r="L18" s="1677" t="s">
        <v>1829</v>
      </c>
      <c r="M18" s="1677" t="s">
        <v>1830</v>
      </c>
      <c r="N18" s="1681"/>
    </row>
    <row r="19" spans="2:14" ht="15" customHeight="1">
      <c r="B19" s="1682">
        <v>15</v>
      </c>
      <c r="C19" s="1676" t="s">
        <v>1831</v>
      </c>
      <c r="D19" s="1677"/>
      <c r="E19" s="1677">
        <v>3005</v>
      </c>
      <c r="F19" s="1677">
        <v>274</v>
      </c>
      <c r="G19" s="1678" t="s">
        <v>1009</v>
      </c>
      <c r="H19" s="1679" t="s">
        <v>1832</v>
      </c>
      <c r="I19" s="1683"/>
      <c r="J19" s="1680" t="s">
        <v>1833</v>
      </c>
      <c r="K19" s="1677" t="s">
        <v>1834</v>
      </c>
      <c r="L19" s="1677" t="s">
        <v>1835</v>
      </c>
      <c r="M19" s="1677" t="s">
        <v>1836</v>
      </c>
      <c r="N19" s="1681"/>
    </row>
    <row r="20" spans="2:14" ht="15" customHeight="1">
      <c r="B20" s="1682">
        <v>16</v>
      </c>
      <c r="C20" s="1676" t="s">
        <v>1837</v>
      </c>
      <c r="D20" s="1677"/>
      <c r="E20" s="1677">
        <v>3005</v>
      </c>
      <c r="F20" s="1677">
        <v>274</v>
      </c>
      <c r="G20" s="1678" t="s">
        <v>1009</v>
      </c>
      <c r="H20" s="1679" t="s">
        <v>1838</v>
      </c>
      <c r="I20" s="1672"/>
      <c r="J20" s="1680" t="s">
        <v>1839</v>
      </c>
      <c r="K20" s="1677" t="s">
        <v>1840</v>
      </c>
      <c r="L20" s="1677" t="s">
        <v>1841</v>
      </c>
      <c r="M20" s="1677" t="s">
        <v>1842</v>
      </c>
      <c r="N20" s="1681"/>
    </row>
    <row r="21" spans="2:14" ht="15" customHeight="1">
      <c r="B21" s="1682">
        <v>17</v>
      </c>
      <c r="C21" s="1676" t="s">
        <v>1843</v>
      </c>
      <c r="D21" s="1677"/>
      <c r="E21" s="1677">
        <v>3004</v>
      </c>
      <c r="F21" s="1677">
        <v>974</v>
      </c>
      <c r="G21" s="1678" t="s">
        <v>58</v>
      </c>
      <c r="H21" s="1679" t="s">
        <v>1844</v>
      </c>
      <c r="I21" s="1672"/>
      <c r="J21" s="1680" t="s">
        <v>1845</v>
      </c>
      <c r="K21" s="1677" t="s">
        <v>1846</v>
      </c>
      <c r="L21" s="1677" t="s">
        <v>1847</v>
      </c>
      <c r="M21" s="1677" t="s">
        <v>1848</v>
      </c>
      <c r="N21" s="1681"/>
    </row>
    <row r="22" spans="2:14" ht="15" customHeight="1">
      <c r="B22" s="1682">
        <v>18</v>
      </c>
      <c r="C22" s="1676" t="s">
        <v>1849</v>
      </c>
      <c r="D22" s="1677"/>
      <c r="E22" s="1677">
        <v>3005</v>
      </c>
      <c r="F22" s="1677">
        <v>274</v>
      </c>
      <c r="G22" s="1678" t="s">
        <v>1009</v>
      </c>
      <c r="H22" s="1679" t="s">
        <v>1850</v>
      </c>
      <c r="I22" s="1672"/>
      <c r="J22" s="1680" t="s">
        <v>1851</v>
      </c>
      <c r="K22" s="1677" t="s">
        <v>1852</v>
      </c>
      <c r="L22" s="1677" t="s">
        <v>1853</v>
      </c>
      <c r="M22" s="1677" t="s">
        <v>1854</v>
      </c>
      <c r="N22" s="1681"/>
    </row>
    <row r="23" spans="2:14" ht="15" customHeight="1">
      <c r="B23" s="1682">
        <v>19</v>
      </c>
      <c r="C23" s="1676" t="s">
        <v>1855</v>
      </c>
      <c r="D23" s="1677"/>
      <c r="E23" s="1677">
        <v>3019</v>
      </c>
      <c r="F23" s="1677">
        <v>118</v>
      </c>
      <c r="G23" s="1678" t="s">
        <v>1813</v>
      </c>
      <c r="H23" s="1679" t="s">
        <v>1856</v>
      </c>
      <c r="I23" s="1672"/>
      <c r="J23" s="1680" t="s">
        <v>1857</v>
      </c>
      <c r="K23" s="1677" t="s">
        <v>1858</v>
      </c>
      <c r="L23" s="1677" t="s">
        <v>1859</v>
      </c>
      <c r="M23" s="1677" t="s">
        <v>1860</v>
      </c>
      <c r="N23" s="1681">
        <v>100</v>
      </c>
    </row>
    <row r="24" spans="2:14" ht="15" customHeight="1">
      <c r="B24" s="1682">
        <v>20</v>
      </c>
      <c r="C24" s="1676" t="s">
        <v>1861</v>
      </c>
      <c r="D24" s="1677"/>
      <c r="E24" s="1677">
        <v>3006</v>
      </c>
      <c r="F24" s="1677">
        <v>175</v>
      </c>
      <c r="G24" s="1678" t="s">
        <v>1862</v>
      </c>
      <c r="H24" s="1679" t="s">
        <v>1863</v>
      </c>
      <c r="I24" s="1672"/>
      <c r="J24" s="1680" t="s">
        <v>1864</v>
      </c>
      <c r="K24" s="1677" t="s">
        <v>1865</v>
      </c>
      <c r="L24" s="1677" t="s">
        <v>1866</v>
      </c>
      <c r="M24" s="1677" t="s">
        <v>1867</v>
      </c>
      <c r="N24" s="1681"/>
    </row>
    <row r="25" spans="2:14" ht="12.75" thickBot="1">
      <c r="B25" s="1684">
        <v>21</v>
      </c>
      <c r="C25" s="1685" t="s">
        <v>1868</v>
      </c>
      <c r="D25" s="1686"/>
      <c r="E25" s="1687">
        <v>3017</v>
      </c>
      <c r="F25" s="1687">
        <v>390</v>
      </c>
      <c r="G25" s="1688" t="s">
        <v>1869</v>
      </c>
      <c r="H25" s="1689" t="s">
        <v>1870</v>
      </c>
      <c r="I25" s="1672"/>
      <c r="J25" s="1690" t="s">
        <v>1871</v>
      </c>
      <c r="K25" s="1687" t="s">
        <v>1872</v>
      </c>
      <c r="L25" s="1687" t="s">
        <v>1873</v>
      </c>
      <c r="M25" s="1687" t="s">
        <v>1874</v>
      </c>
      <c r="N25" s="1691"/>
    </row>
    <row r="26" ht="12">
      <c r="I26" s="25"/>
    </row>
    <row r="27" ht="12">
      <c r="I27" s="25"/>
    </row>
    <row r="43" ht="12">
      <c r="G43" s="1692"/>
    </row>
  </sheetData>
  <sheetProtection/>
  <mergeCells count="2">
    <mergeCell ref="B1:M1"/>
    <mergeCell ref="B2:M2"/>
  </mergeCells>
  <conditionalFormatting sqref="B5:B24">
    <cfRule type="cellIs" priority="1" dxfId="3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9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1.421875" style="20" customWidth="1"/>
    <col min="2" max="2" width="6.421875" style="20" customWidth="1"/>
    <col min="3" max="3" width="22.7109375" style="20" customWidth="1"/>
    <col min="4" max="4" width="5.421875" style="20" customWidth="1"/>
    <col min="5" max="5" width="10.00390625" style="20" customWidth="1"/>
    <col min="6" max="6" width="8.28125" style="25" customWidth="1"/>
    <col min="7" max="7" width="26.8515625" style="20" customWidth="1"/>
    <col min="8" max="8" width="9.00390625" style="25" customWidth="1"/>
    <col min="9" max="9" width="10.140625" style="20" customWidth="1"/>
    <col min="10" max="10" width="2.28125" style="1226" customWidth="1"/>
    <col min="11" max="19" width="8.7109375" style="1227" customWidth="1"/>
    <col min="20" max="20" width="1.421875" style="20" customWidth="1"/>
    <col min="21" max="16384" width="11.421875" style="20" customWidth="1"/>
  </cols>
  <sheetData>
    <row r="1" spans="2:19" ht="21">
      <c r="B1" s="1892" t="s">
        <v>1370</v>
      </c>
      <c r="C1" s="1892"/>
      <c r="D1" s="1892"/>
      <c r="E1" s="1892"/>
      <c r="F1" s="1892"/>
      <c r="G1" s="1892"/>
      <c r="H1" s="1892"/>
      <c r="I1" s="1892"/>
      <c r="J1" s="1884"/>
      <c r="K1" s="1884"/>
      <c r="L1" s="1884"/>
      <c r="M1" s="1884"/>
      <c r="N1" s="1884"/>
      <c r="O1" s="1884"/>
      <c r="P1" s="1884"/>
      <c r="Q1" s="1884"/>
      <c r="R1" s="1884"/>
      <c r="S1" s="1884"/>
    </row>
    <row r="2" spans="2:19" ht="21">
      <c r="B2" s="1892" t="s">
        <v>1614</v>
      </c>
      <c r="C2" s="1892"/>
      <c r="D2" s="1892"/>
      <c r="E2" s="1892"/>
      <c r="F2" s="1892"/>
      <c r="G2" s="1892"/>
      <c r="H2" s="1892"/>
      <c r="I2" s="1892"/>
      <c r="J2" s="1884"/>
      <c r="K2" s="1884"/>
      <c r="L2" s="1884"/>
      <c r="M2" s="1884"/>
      <c r="N2" s="1884"/>
      <c r="O2" s="1884"/>
      <c r="P2" s="1884"/>
      <c r="Q2" s="1884"/>
      <c r="R2" s="1884"/>
      <c r="S2" s="1884"/>
    </row>
    <row r="3" spans="2:5" ht="18">
      <c r="B3" s="1155"/>
      <c r="C3" s="1156"/>
      <c r="E3" s="1157"/>
    </row>
    <row r="4" ht="12.75" thickBot="1"/>
    <row r="5" spans="2:20" s="1240" customFormat="1" ht="13.5" thickBot="1">
      <c r="B5" s="1228" t="s">
        <v>91</v>
      </c>
      <c r="C5" s="1229" t="s">
        <v>124</v>
      </c>
      <c r="D5" s="1230" t="s">
        <v>0</v>
      </c>
      <c r="E5" s="1231" t="s">
        <v>94</v>
      </c>
      <c r="F5" s="1231" t="s">
        <v>95</v>
      </c>
      <c r="G5" s="1232" t="s">
        <v>96</v>
      </c>
      <c r="H5" s="1233" t="s">
        <v>1371</v>
      </c>
      <c r="I5" s="1234" t="s">
        <v>1</v>
      </c>
      <c r="J5" s="1235"/>
      <c r="K5" s="1236" t="s">
        <v>1372</v>
      </c>
      <c r="L5" s="1237" t="s">
        <v>103</v>
      </c>
      <c r="M5" s="1237" t="s">
        <v>1373</v>
      </c>
      <c r="N5" s="1237" t="s">
        <v>105</v>
      </c>
      <c r="O5" s="1237" t="s">
        <v>1374</v>
      </c>
      <c r="P5" s="1237" t="s">
        <v>1358</v>
      </c>
      <c r="Q5" s="1237" t="s">
        <v>1375</v>
      </c>
      <c r="R5" s="1237" t="s">
        <v>1376</v>
      </c>
      <c r="S5" s="1238" t="s">
        <v>1377</v>
      </c>
      <c r="T5" s="1239"/>
    </row>
    <row r="6" spans="2:21" ht="12.75">
      <c r="B6" s="1171">
        <v>1</v>
      </c>
      <c r="C6" s="1241" t="s">
        <v>1378</v>
      </c>
      <c r="D6" s="1242"/>
      <c r="E6" s="1243">
        <v>3021</v>
      </c>
      <c r="F6" s="1244">
        <v>69</v>
      </c>
      <c r="G6" s="1245" t="s">
        <v>1379</v>
      </c>
      <c r="H6" s="1246">
        <v>7591.200136013075</v>
      </c>
      <c r="I6" s="1247">
        <v>1000</v>
      </c>
      <c r="J6" s="1223"/>
      <c r="K6" s="1248">
        <v>863.449939686369</v>
      </c>
      <c r="L6" s="1249">
        <v>907.6631464933658</v>
      </c>
      <c r="M6" s="1249">
        <v>912.4125421093547</v>
      </c>
      <c r="N6" s="1249">
        <v>1000</v>
      </c>
      <c r="O6" s="1249">
        <v>950.7114869045164</v>
      </c>
      <c r="P6" s="1250">
        <v>935.8813700918964</v>
      </c>
      <c r="Q6" s="1251">
        <v>1000</v>
      </c>
      <c r="R6" s="1249">
        <v>1000</v>
      </c>
      <c r="S6" s="1252">
        <v>884.5315904139433</v>
      </c>
      <c r="U6" s="1253"/>
    </row>
    <row r="7" spans="2:19" ht="12.75">
      <c r="B7" s="45">
        <v>2</v>
      </c>
      <c r="C7" s="1254" t="s">
        <v>1380</v>
      </c>
      <c r="D7" s="1255"/>
      <c r="E7" s="1256">
        <v>3020</v>
      </c>
      <c r="F7" s="1244">
        <v>755</v>
      </c>
      <c r="G7" s="1245" t="s">
        <v>1381</v>
      </c>
      <c r="H7" s="1257">
        <v>7505.249318753229</v>
      </c>
      <c r="I7" s="1258">
        <v>988.6775719622921</v>
      </c>
      <c r="J7" s="1223"/>
      <c r="K7" s="1259">
        <v>1000</v>
      </c>
      <c r="L7" s="1260">
        <v>900.107411385607</v>
      </c>
      <c r="M7" s="1260">
        <v>886.9017632241813</v>
      </c>
      <c r="N7" s="1260">
        <v>958.1993569131832</v>
      </c>
      <c r="O7" s="1260">
        <v>883.6496070538624</v>
      </c>
      <c r="P7" s="1260">
        <v>940.9911801763966</v>
      </c>
      <c r="Q7" s="1261">
        <v>935.4</v>
      </c>
      <c r="R7" s="1262">
        <v>739.6610169491526</v>
      </c>
      <c r="S7" s="1263">
        <v>1000</v>
      </c>
    </row>
    <row r="8" spans="2:19" ht="12.75">
      <c r="B8" s="45">
        <v>3</v>
      </c>
      <c r="C8" s="1254" t="s">
        <v>1382</v>
      </c>
      <c r="D8" s="1255"/>
      <c r="E8" s="1256">
        <v>3020</v>
      </c>
      <c r="F8" s="1244">
        <v>766</v>
      </c>
      <c r="G8" s="1245" t="s">
        <v>1383</v>
      </c>
      <c r="H8" s="1257">
        <v>7441.63169156058</v>
      </c>
      <c r="I8" s="1258">
        <v>980.2971280202541</v>
      </c>
      <c r="J8" s="1223"/>
      <c r="K8" s="1259">
        <v>956.440406199893</v>
      </c>
      <c r="L8" s="1260">
        <v>868.8439606013479</v>
      </c>
      <c r="M8" s="1260">
        <v>928.0442804428045</v>
      </c>
      <c r="N8" s="1260">
        <v>882.5271470878578</v>
      </c>
      <c r="O8" s="1262">
        <v>836.508800580657</v>
      </c>
      <c r="P8" s="1260">
        <v>974.1304347826087</v>
      </c>
      <c r="Q8" s="1261">
        <v>994.6831135686942</v>
      </c>
      <c r="R8" s="1260">
        <v>872.8</v>
      </c>
      <c r="S8" s="1263">
        <v>964.1623488773747</v>
      </c>
    </row>
    <row r="9" spans="2:19" ht="12.75">
      <c r="B9" s="53">
        <v>4</v>
      </c>
      <c r="C9" s="1254" t="s">
        <v>1384</v>
      </c>
      <c r="D9" s="1255"/>
      <c r="E9" s="1264">
        <v>3013</v>
      </c>
      <c r="F9" s="1244">
        <v>498</v>
      </c>
      <c r="G9" s="1245" t="s">
        <v>1385</v>
      </c>
      <c r="H9" s="1257">
        <v>7431.144200820602</v>
      </c>
      <c r="I9" s="1258">
        <v>978.9155953835075</v>
      </c>
      <c r="J9" s="1223"/>
      <c r="K9" s="1259">
        <v>995.2725250278086</v>
      </c>
      <c r="L9" s="1260">
        <v>1000</v>
      </c>
      <c r="M9" s="1260">
        <v>1000</v>
      </c>
      <c r="N9" s="1260">
        <v>830.2762944044579</v>
      </c>
      <c r="O9" s="1260">
        <v>890.3051371185786</v>
      </c>
      <c r="P9" s="1260">
        <v>923.3463836801978</v>
      </c>
      <c r="Q9" s="1261">
        <v>950.6097560975609</v>
      </c>
      <c r="R9" s="1260">
        <v>841.3341044919993</v>
      </c>
      <c r="S9" s="1265">
        <v>808.9114290889331</v>
      </c>
    </row>
    <row r="10" spans="2:19" ht="12.75">
      <c r="B10" s="53">
        <v>5</v>
      </c>
      <c r="C10" s="1254" t="s">
        <v>1386</v>
      </c>
      <c r="D10" s="1255"/>
      <c r="E10" s="1264">
        <v>3020</v>
      </c>
      <c r="F10" s="1244">
        <v>394</v>
      </c>
      <c r="G10" s="1245" t="s">
        <v>1387</v>
      </c>
      <c r="H10" s="1257">
        <v>7210.684218694807</v>
      </c>
      <c r="I10" s="1258">
        <v>949.8740764964055</v>
      </c>
      <c r="J10" s="1223"/>
      <c r="K10" s="1259">
        <v>848.1042654028436</v>
      </c>
      <c r="L10" s="1260">
        <v>780.8059631959003</v>
      </c>
      <c r="M10" s="1260">
        <v>924.1469816272966</v>
      </c>
      <c r="N10" s="1262">
        <v>764.9197860962566</v>
      </c>
      <c r="O10" s="1260">
        <v>1000</v>
      </c>
      <c r="P10" s="1260">
        <v>1000</v>
      </c>
      <c r="Q10" s="1261">
        <v>924.1256668642561</v>
      </c>
      <c r="R10" s="1260">
        <v>826.5151515151515</v>
      </c>
      <c r="S10" s="1263">
        <v>906.986190089358</v>
      </c>
    </row>
    <row r="11" spans="2:19" ht="12.75">
      <c r="B11" s="53">
        <v>6</v>
      </c>
      <c r="C11" s="1254" t="s">
        <v>1388</v>
      </c>
      <c r="D11" s="1255"/>
      <c r="E11" s="1264">
        <v>3020</v>
      </c>
      <c r="F11" s="1244">
        <v>972</v>
      </c>
      <c r="G11" s="1245" t="s">
        <v>1389</v>
      </c>
      <c r="H11" s="1257">
        <v>7122.74901033045</v>
      </c>
      <c r="I11" s="1258">
        <v>938.2902416891543</v>
      </c>
      <c r="J11" s="1223"/>
      <c r="K11" s="1259">
        <v>929.6103896103896</v>
      </c>
      <c r="L11" s="1260">
        <v>882.8022122728471</v>
      </c>
      <c r="M11" s="1260">
        <v>942.4518201284798</v>
      </c>
      <c r="N11" s="1260">
        <v>908.7674714104193</v>
      </c>
      <c r="O11" s="1262">
        <v>775.0504371217216</v>
      </c>
      <c r="P11" s="1260">
        <v>868.7475765800698</v>
      </c>
      <c r="Q11" s="1261">
        <v>915.4433352906635</v>
      </c>
      <c r="R11" s="1260">
        <v>800.4402054292002</v>
      </c>
      <c r="S11" s="1263">
        <v>874.4859996083806</v>
      </c>
    </row>
    <row r="12" spans="2:19" ht="12.75">
      <c r="B12" s="53">
        <v>7</v>
      </c>
      <c r="C12" s="1254" t="s">
        <v>1390</v>
      </c>
      <c r="D12" s="1255"/>
      <c r="E12" s="1266">
        <v>3013</v>
      </c>
      <c r="F12" s="1244">
        <v>498</v>
      </c>
      <c r="G12" s="1245" t="s">
        <v>1385</v>
      </c>
      <c r="H12" s="1257">
        <v>7062.767728399595</v>
      </c>
      <c r="I12" s="1258">
        <v>930.388818876403</v>
      </c>
      <c r="J12" s="1223"/>
      <c r="K12" s="1259">
        <v>845.4996456413892</v>
      </c>
      <c r="L12" s="1260">
        <v>877.0277341705914</v>
      </c>
      <c r="M12" s="1260">
        <v>902.3577652485905</v>
      </c>
      <c r="N12" s="1260">
        <v>884.054388133498</v>
      </c>
      <c r="O12" s="1260">
        <v>860.3956700261292</v>
      </c>
      <c r="P12" s="1260">
        <v>947.7580372250424</v>
      </c>
      <c r="Q12" s="1267">
        <v>0</v>
      </c>
      <c r="R12" s="1260">
        <v>901.2804626187526</v>
      </c>
      <c r="S12" s="1263">
        <v>844.3940253356021</v>
      </c>
    </row>
    <row r="13" spans="2:19" ht="12.75">
      <c r="B13" s="53">
        <v>8</v>
      </c>
      <c r="C13" s="1254" t="s">
        <v>1391</v>
      </c>
      <c r="D13" s="1255"/>
      <c r="E13" s="1264">
        <v>3013</v>
      </c>
      <c r="F13" s="1244">
        <v>660</v>
      </c>
      <c r="G13" s="1245" t="s">
        <v>1392</v>
      </c>
      <c r="H13" s="1257">
        <v>7037.618536065209</v>
      </c>
      <c r="I13" s="1258">
        <v>927.0758786451111</v>
      </c>
      <c r="J13" s="1223"/>
      <c r="K13" s="1259">
        <v>801.2088650100739</v>
      </c>
      <c r="L13" s="1262">
        <v>757.8566583766675</v>
      </c>
      <c r="M13" s="1260">
        <v>955.2360282148671</v>
      </c>
      <c r="N13" s="1260">
        <v>828.7369640787949</v>
      </c>
      <c r="O13" s="1260">
        <v>842.1629521373767</v>
      </c>
      <c r="P13" s="1260">
        <v>970.1234033340551</v>
      </c>
      <c r="Q13" s="1261">
        <v>920.3069657615113</v>
      </c>
      <c r="R13" s="1260">
        <v>891.886368281218</v>
      </c>
      <c r="S13" s="1263">
        <v>827.9569892473118</v>
      </c>
    </row>
    <row r="14" spans="2:19" ht="12.75">
      <c r="B14" s="53">
        <v>9</v>
      </c>
      <c r="C14" s="1254" t="s">
        <v>1393</v>
      </c>
      <c r="D14" s="1255"/>
      <c r="E14" s="1264">
        <v>3020</v>
      </c>
      <c r="F14" s="1244">
        <v>164</v>
      </c>
      <c r="G14" s="1245" t="s">
        <v>1394</v>
      </c>
      <c r="H14" s="1257">
        <v>7003.569321596976</v>
      </c>
      <c r="I14" s="1258">
        <v>922.5905253599697</v>
      </c>
      <c r="J14" s="1223"/>
      <c r="K14" s="1268">
        <v>640.2504472271913</v>
      </c>
      <c r="L14" s="1260">
        <v>718.3883411915989</v>
      </c>
      <c r="M14" s="1260">
        <v>909.349173553719</v>
      </c>
      <c r="N14" s="1260">
        <v>948.0381760339343</v>
      </c>
      <c r="O14" s="1260">
        <v>853.5456396963525</v>
      </c>
      <c r="P14" s="1260">
        <v>910.957511689368</v>
      </c>
      <c r="Q14" s="1261">
        <v>988.3770076077769</v>
      </c>
      <c r="R14" s="1260">
        <v>775.9601706970127</v>
      </c>
      <c r="S14" s="1263">
        <v>898.9533011272141</v>
      </c>
    </row>
    <row r="15" spans="2:19" ht="12.75">
      <c r="B15" s="53">
        <v>10</v>
      </c>
      <c r="C15" s="1254" t="s">
        <v>1395</v>
      </c>
      <c r="D15" s="1255"/>
      <c r="E15" s="1264">
        <v>3013</v>
      </c>
      <c r="F15" s="1244">
        <v>498</v>
      </c>
      <c r="G15" s="1245" t="s">
        <v>1385</v>
      </c>
      <c r="H15" s="1257">
        <v>6995.7964728292145</v>
      </c>
      <c r="I15" s="1258">
        <v>921.5665965175608</v>
      </c>
      <c r="J15" s="1223"/>
      <c r="K15" s="1259">
        <v>770.8378203747577</v>
      </c>
      <c r="L15" s="1260">
        <v>947.695787390444</v>
      </c>
      <c r="M15" s="1260">
        <v>934.447983014862</v>
      </c>
      <c r="N15" s="1260">
        <v>831.6279069767442</v>
      </c>
      <c r="O15" s="1262">
        <v>706.188725490196</v>
      </c>
      <c r="P15" s="1260">
        <v>915.7980788882078</v>
      </c>
      <c r="Q15" s="1261">
        <v>987.7507919746569</v>
      </c>
      <c r="R15" s="1260">
        <v>815.0915203586104</v>
      </c>
      <c r="S15" s="1263">
        <v>792.5465838509316</v>
      </c>
    </row>
    <row r="16" spans="2:19" ht="12.75">
      <c r="B16" s="53">
        <v>11</v>
      </c>
      <c r="C16" s="1254" t="s">
        <v>1396</v>
      </c>
      <c r="D16" s="1255"/>
      <c r="E16" s="1264">
        <v>3020</v>
      </c>
      <c r="F16" s="1244">
        <v>755</v>
      </c>
      <c r="G16" s="1245" t="s">
        <v>1381</v>
      </c>
      <c r="H16" s="1257">
        <v>6989.526819557237</v>
      </c>
      <c r="I16" s="1258">
        <v>920.7406858368196</v>
      </c>
      <c r="J16" s="1223"/>
      <c r="K16" s="1268">
        <v>707.4520656256177</v>
      </c>
      <c r="L16" s="1260">
        <v>840.9433015554441</v>
      </c>
      <c r="M16" s="1260">
        <v>754.9313893653516</v>
      </c>
      <c r="N16" s="1260">
        <v>949.5485926712693</v>
      </c>
      <c r="O16" s="1260">
        <v>866.8672433245581</v>
      </c>
      <c r="P16" s="1260">
        <v>868.0743897714065</v>
      </c>
      <c r="Q16" s="1261">
        <v>917.5985874043556</v>
      </c>
      <c r="R16" s="1260">
        <v>914.501257334451</v>
      </c>
      <c r="S16" s="1263">
        <v>877.0620581304005</v>
      </c>
    </row>
    <row r="17" spans="2:19" ht="12.75">
      <c r="B17" s="53">
        <v>12</v>
      </c>
      <c r="C17" s="1254" t="s">
        <v>1397</v>
      </c>
      <c r="D17" s="1255"/>
      <c r="E17" s="1264">
        <v>3003</v>
      </c>
      <c r="F17" s="1244">
        <v>334</v>
      </c>
      <c r="G17" s="1245" t="s">
        <v>1398</v>
      </c>
      <c r="H17" s="1257">
        <v>6964.669974961098</v>
      </c>
      <c r="I17" s="1258">
        <v>917.4662570046489</v>
      </c>
      <c r="J17" s="1223"/>
      <c r="K17" s="1259">
        <v>932.7599687255669</v>
      </c>
      <c r="L17" s="1260">
        <v>913.8495092693568</v>
      </c>
      <c r="M17" s="1260">
        <v>899.3614303959132</v>
      </c>
      <c r="N17" s="1260">
        <v>875.3977968176254</v>
      </c>
      <c r="O17" s="1260">
        <v>873.1060606060606</v>
      </c>
      <c r="P17" s="1260">
        <v>787.2452565003514</v>
      </c>
      <c r="Q17" s="1261">
        <v>850.8277242132073</v>
      </c>
      <c r="R17" s="1262">
        <v>730.9882747068676</v>
      </c>
      <c r="S17" s="1263">
        <v>832.1222284330165</v>
      </c>
    </row>
    <row r="18" spans="2:19" ht="12.75">
      <c r="B18" s="53">
        <v>13</v>
      </c>
      <c r="C18" s="1254" t="s">
        <v>1399</v>
      </c>
      <c r="D18" s="1255"/>
      <c r="E18" s="1264">
        <v>3022</v>
      </c>
      <c r="F18" s="1244">
        <v>154</v>
      </c>
      <c r="G18" s="1245" t="s">
        <v>1400</v>
      </c>
      <c r="H18" s="1257">
        <v>6955.380717256938</v>
      </c>
      <c r="I18" s="1258">
        <v>916.2425693745347</v>
      </c>
      <c r="J18" s="1223"/>
      <c r="K18" s="1268">
        <v>524.7163553848839</v>
      </c>
      <c r="L18" s="1260">
        <v>857.2890025575448</v>
      </c>
      <c r="M18" s="1260">
        <v>998.8652482269504</v>
      </c>
      <c r="N18" s="1260">
        <v>809.049773755656</v>
      </c>
      <c r="O18" s="1260">
        <v>856.5589000371609</v>
      </c>
      <c r="P18" s="1260">
        <v>910.4022754977652</v>
      </c>
      <c r="Q18" s="1261">
        <v>958.5980733756918</v>
      </c>
      <c r="R18" s="1260">
        <v>775.6843227870601</v>
      </c>
      <c r="S18" s="1263">
        <v>888.9331210191082</v>
      </c>
    </row>
    <row r="19" spans="2:19" ht="12.75">
      <c r="B19" s="53">
        <v>14</v>
      </c>
      <c r="C19" s="1254" t="s">
        <v>1401</v>
      </c>
      <c r="D19" s="1255"/>
      <c r="E19" s="1264">
        <v>3013</v>
      </c>
      <c r="F19" s="1244">
        <v>819</v>
      </c>
      <c r="G19" s="1245" t="s">
        <v>1402</v>
      </c>
      <c r="H19" s="1257">
        <v>6837.133597277573</v>
      </c>
      <c r="I19" s="1258">
        <v>900.6657017039811</v>
      </c>
      <c r="J19" s="1223"/>
      <c r="K19" s="1259">
        <v>928.1639004149376</v>
      </c>
      <c r="L19" s="1260">
        <v>917.0998632010946</v>
      </c>
      <c r="M19" s="1260">
        <v>887.7962682803834</v>
      </c>
      <c r="N19" s="1260">
        <v>868.5936361428223</v>
      </c>
      <c r="O19" s="1260">
        <v>866.7042677194961</v>
      </c>
      <c r="P19" s="1260">
        <v>803.1905359383402</v>
      </c>
      <c r="Q19" s="1261">
        <v>820.3823890545519</v>
      </c>
      <c r="R19" s="1262">
        <v>705.0080775444266</v>
      </c>
      <c r="S19" s="1263">
        <v>745.2027365259469</v>
      </c>
    </row>
    <row r="20" spans="2:19" ht="12.75">
      <c r="B20" s="53">
        <v>15</v>
      </c>
      <c r="C20" s="1254" t="s">
        <v>1403</v>
      </c>
      <c r="D20" s="1255"/>
      <c r="E20" s="1264">
        <v>3020</v>
      </c>
      <c r="F20" s="1244">
        <v>566</v>
      </c>
      <c r="G20" s="1245" t="s">
        <v>1404</v>
      </c>
      <c r="H20" s="1257">
        <v>6774.312001812736</v>
      </c>
      <c r="I20" s="1258">
        <v>892.3901201965449</v>
      </c>
      <c r="J20" s="1223"/>
      <c r="K20" s="1259">
        <v>762.9503304199532</v>
      </c>
      <c r="L20" s="1262">
        <v>758.3710407239819</v>
      </c>
      <c r="M20" s="1260">
        <v>871.3189804503837</v>
      </c>
      <c r="N20" s="1260">
        <v>851.0233222275107</v>
      </c>
      <c r="O20" s="1260">
        <v>840.6272793581328</v>
      </c>
      <c r="P20" s="1260">
        <v>918.4259069481452</v>
      </c>
      <c r="Q20" s="1261">
        <v>831.7624044104572</v>
      </c>
      <c r="R20" s="1260">
        <v>772.7997166637152</v>
      </c>
      <c r="S20" s="1263">
        <v>925.4040613344384</v>
      </c>
    </row>
    <row r="21" spans="2:19" ht="12.75">
      <c r="B21" s="53">
        <v>16</v>
      </c>
      <c r="C21" s="1254" t="s">
        <v>1405</v>
      </c>
      <c r="D21" s="1255"/>
      <c r="E21" s="1266">
        <v>3021</v>
      </c>
      <c r="F21" s="1244">
        <v>69</v>
      </c>
      <c r="G21" s="1245" t="s">
        <v>1406</v>
      </c>
      <c r="H21" s="1257">
        <v>6766.988788058772</v>
      </c>
      <c r="I21" s="1258">
        <v>891.4254224382521</v>
      </c>
      <c r="J21" s="1223"/>
      <c r="K21" s="1259">
        <v>757.6563623292595</v>
      </c>
      <c r="L21" s="1260">
        <v>807.7108433734941</v>
      </c>
      <c r="M21" s="1262">
        <v>0</v>
      </c>
      <c r="N21" s="1260">
        <v>805.2240486376943</v>
      </c>
      <c r="O21" s="1260">
        <v>857.9936720640238</v>
      </c>
      <c r="P21" s="1260">
        <v>882.6078392751625</v>
      </c>
      <c r="Q21" s="1261">
        <v>892.8980526918672</v>
      </c>
      <c r="R21" s="1260">
        <v>917.3849064536472</v>
      </c>
      <c r="S21" s="1263">
        <v>845.5130632336235</v>
      </c>
    </row>
    <row r="22" spans="2:19" ht="12.75">
      <c r="B22" s="53">
        <v>17</v>
      </c>
      <c r="C22" s="1254" t="s">
        <v>1407</v>
      </c>
      <c r="D22" s="1255"/>
      <c r="E22" s="1264">
        <v>3013</v>
      </c>
      <c r="F22" s="1244">
        <v>354</v>
      </c>
      <c r="G22" s="1245" t="s">
        <v>1408</v>
      </c>
      <c r="H22" s="1257">
        <v>6705.825646903763</v>
      </c>
      <c r="I22" s="1258">
        <v>883.3683115652495</v>
      </c>
      <c r="J22" s="1223"/>
      <c r="K22" s="1268">
        <v>750</v>
      </c>
      <c r="L22" s="1260">
        <v>750.0559409263818</v>
      </c>
      <c r="M22" s="1260">
        <v>864.8980594448539</v>
      </c>
      <c r="N22" s="1260">
        <v>880.1378291902535</v>
      </c>
      <c r="O22" s="1260">
        <v>851.6534269351561</v>
      </c>
      <c r="P22" s="1260">
        <v>923.7270665842095</v>
      </c>
      <c r="Q22" s="1261">
        <v>844.681235325989</v>
      </c>
      <c r="R22" s="1260">
        <v>787.8678461816212</v>
      </c>
      <c r="S22" s="1263">
        <v>802.8042423152974</v>
      </c>
    </row>
    <row r="23" spans="2:19" ht="12.75">
      <c r="B23" s="53">
        <v>18</v>
      </c>
      <c r="C23" s="1254" t="s">
        <v>1409</v>
      </c>
      <c r="D23" s="1255"/>
      <c r="E23" s="1264">
        <v>3013</v>
      </c>
      <c r="F23" s="1244">
        <v>343</v>
      </c>
      <c r="G23" s="1245" t="s">
        <v>1410</v>
      </c>
      <c r="H23" s="1257">
        <v>6593.889376646261</v>
      </c>
      <c r="I23" s="1258">
        <v>868.6227814445944</v>
      </c>
      <c r="J23" s="1223"/>
      <c r="K23" s="1259">
        <v>806.6260987153482</v>
      </c>
      <c r="L23" s="1260">
        <v>751.0643065202779</v>
      </c>
      <c r="M23" s="1260">
        <v>721.664275466284</v>
      </c>
      <c r="N23" s="1262">
        <v>655.0675675675675</v>
      </c>
      <c r="O23" s="1260">
        <v>883.310979114773</v>
      </c>
      <c r="P23" s="1260">
        <v>922.2062152706319</v>
      </c>
      <c r="Q23" s="1261">
        <v>915.2641878669276</v>
      </c>
      <c r="R23" s="1260">
        <v>813.875419619545</v>
      </c>
      <c r="S23" s="1263">
        <v>846.4746019711903</v>
      </c>
    </row>
    <row r="24" spans="2:19" ht="12.75">
      <c r="B24" s="53">
        <v>19</v>
      </c>
      <c r="C24" s="1254" t="s">
        <v>1411</v>
      </c>
      <c r="D24" s="1269" t="s">
        <v>85</v>
      </c>
      <c r="E24" s="1270">
        <v>3003</v>
      </c>
      <c r="F24" s="1244">
        <v>497</v>
      </c>
      <c r="G24" s="1245" t="s">
        <v>1412</v>
      </c>
      <c r="H24" s="1257">
        <v>6538.1356815030085</v>
      </c>
      <c r="I24" s="1258">
        <v>861.2782648801116</v>
      </c>
      <c r="J24" s="1223"/>
      <c r="K24" s="1268">
        <v>701.4896119168953</v>
      </c>
      <c r="L24" s="1260">
        <v>820.7639569049951</v>
      </c>
      <c r="M24" s="1260">
        <v>762.7816291161179</v>
      </c>
      <c r="N24" s="1260">
        <v>756.8253968253968</v>
      </c>
      <c r="O24" s="1260">
        <v>784.0136054421769</v>
      </c>
      <c r="P24" s="1260">
        <v>833.9847385073516</v>
      </c>
      <c r="Q24" s="1261">
        <v>906.2197248595234</v>
      </c>
      <c r="R24" s="1260">
        <v>854.8481880509305</v>
      </c>
      <c r="S24" s="1263">
        <v>818.6984417965169</v>
      </c>
    </row>
    <row r="25" spans="2:19" ht="12.75">
      <c r="B25" s="53">
        <v>20</v>
      </c>
      <c r="C25" s="1254" t="s">
        <v>1413</v>
      </c>
      <c r="D25" s="1255"/>
      <c r="E25" s="1264">
        <v>3021</v>
      </c>
      <c r="F25" s="1244">
        <v>981</v>
      </c>
      <c r="G25" s="1245" t="s">
        <v>1414</v>
      </c>
      <c r="H25" s="1257">
        <v>6474.138195804441</v>
      </c>
      <c r="I25" s="1258">
        <v>852.8477816163442</v>
      </c>
      <c r="J25" s="1223"/>
      <c r="K25" s="1259">
        <v>898.5689179010797</v>
      </c>
      <c r="L25" s="1260">
        <v>808.2951531227395</v>
      </c>
      <c r="M25" s="1260">
        <v>831.797779352705</v>
      </c>
      <c r="N25" s="1260">
        <v>768.3712935109584</v>
      </c>
      <c r="O25" s="1260">
        <v>845.4061984228864</v>
      </c>
      <c r="P25" s="1260">
        <v>773.6533149171271</v>
      </c>
      <c r="Q25" s="1261">
        <v>786.5792129162462</v>
      </c>
      <c r="R25" s="1262">
        <v>728.3044058744993</v>
      </c>
      <c r="S25" s="1263">
        <v>761.466325660699</v>
      </c>
    </row>
    <row r="26" spans="2:19" ht="12.75">
      <c r="B26" s="53">
        <v>21</v>
      </c>
      <c r="C26" s="1254" t="s">
        <v>1415</v>
      </c>
      <c r="D26" s="1255" t="s">
        <v>85</v>
      </c>
      <c r="E26" s="1264">
        <v>3020</v>
      </c>
      <c r="F26" s="1244">
        <v>54</v>
      </c>
      <c r="G26" s="1245" t="s">
        <v>1416</v>
      </c>
      <c r="H26" s="1257">
        <v>6467.090389374373</v>
      </c>
      <c r="I26" s="1258">
        <v>851.9193636713827</v>
      </c>
      <c r="J26" s="1223"/>
      <c r="K26" s="1259">
        <v>786.0751153085878</v>
      </c>
      <c r="L26" s="1260">
        <v>753.4277365700157</v>
      </c>
      <c r="M26" s="1260">
        <v>819.790454016298</v>
      </c>
      <c r="N26" s="1262">
        <v>0</v>
      </c>
      <c r="O26" s="1260">
        <v>724.6149009745365</v>
      </c>
      <c r="P26" s="1260">
        <v>884.8736176935229</v>
      </c>
      <c r="Q26" s="1261">
        <v>871.7614165890028</v>
      </c>
      <c r="R26" s="1260">
        <v>795.0446347239935</v>
      </c>
      <c r="S26" s="1263">
        <v>831.5025134984173</v>
      </c>
    </row>
    <row r="27" spans="2:19" ht="12.75">
      <c r="B27" s="53">
        <v>22</v>
      </c>
      <c r="C27" s="1254" t="s">
        <v>1417</v>
      </c>
      <c r="D27" s="1255" t="s">
        <v>121</v>
      </c>
      <c r="E27" s="1264">
        <v>3020</v>
      </c>
      <c r="F27" s="1244">
        <v>940</v>
      </c>
      <c r="G27" s="1245" t="s">
        <v>130</v>
      </c>
      <c r="H27" s="1257">
        <v>6425.018541101608</v>
      </c>
      <c r="I27" s="1258">
        <v>846.3771769922075</v>
      </c>
      <c r="J27" s="1223"/>
      <c r="K27" s="1268">
        <v>680.4182509505703</v>
      </c>
      <c r="L27" s="1260">
        <v>816.5651644336177</v>
      </c>
      <c r="M27" s="1260">
        <v>811.4772989168011</v>
      </c>
      <c r="N27" s="1260">
        <v>784.8990342405618</v>
      </c>
      <c r="O27" s="1260">
        <v>759.7231377719182</v>
      </c>
      <c r="P27" s="1260">
        <v>815.4686078252957</v>
      </c>
      <c r="Q27" s="1261">
        <v>850.8277242132073</v>
      </c>
      <c r="R27" s="1260">
        <v>730.0100368016059</v>
      </c>
      <c r="S27" s="1263">
        <v>856.0475368986006</v>
      </c>
    </row>
    <row r="28" spans="2:19" ht="12.75">
      <c r="B28" s="53">
        <v>23</v>
      </c>
      <c r="C28" s="1254" t="s">
        <v>1418</v>
      </c>
      <c r="D28" s="1255" t="s">
        <v>85</v>
      </c>
      <c r="E28" s="1264">
        <v>3021</v>
      </c>
      <c r="F28" s="1244">
        <v>315</v>
      </c>
      <c r="G28" s="1245" t="s">
        <v>1419</v>
      </c>
      <c r="H28" s="1257">
        <v>6365.5564844170685</v>
      </c>
      <c r="I28" s="1258">
        <v>838.5441524876304</v>
      </c>
      <c r="J28" s="1223"/>
      <c r="K28" s="1259">
        <v>760.3569152326322</v>
      </c>
      <c r="L28" s="1260">
        <v>664.5519429024584</v>
      </c>
      <c r="M28" s="1260">
        <v>791.0581891709728</v>
      </c>
      <c r="N28" s="1262">
        <v>0</v>
      </c>
      <c r="O28" s="1260">
        <v>760.0989282769992</v>
      </c>
      <c r="P28" s="1260">
        <v>850.6074411541382</v>
      </c>
      <c r="Q28" s="1261">
        <v>932.6021934197408</v>
      </c>
      <c r="R28" s="1260">
        <v>724.1951543312314</v>
      </c>
      <c r="S28" s="1263">
        <v>882.0857199288959</v>
      </c>
    </row>
    <row r="29" spans="2:19" ht="12.75">
      <c r="B29" s="53">
        <v>24</v>
      </c>
      <c r="C29" s="1254" t="s">
        <v>1420</v>
      </c>
      <c r="D29" s="1255"/>
      <c r="E29" s="1264">
        <v>3021</v>
      </c>
      <c r="F29" s="1244">
        <v>69</v>
      </c>
      <c r="G29" s="1245" t="s">
        <v>1379</v>
      </c>
      <c r="H29" s="1257">
        <v>6114.056557821373</v>
      </c>
      <c r="I29" s="1258">
        <v>805.413695894533</v>
      </c>
      <c r="J29" s="1223"/>
      <c r="K29" s="1259">
        <v>676.3038548752835</v>
      </c>
      <c r="L29" s="1262">
        <v>0</v>
      </c>
      <c r="M29" s="1260">
        <v>587.9111704792119</v>
      </c>
      <c r="N29" s="1260">
        <v>671.2971653838932</v>
      </c>
      <c r="O29" s="1260">
        <v>784.8144364998298</v>
      </c>
      <c r="P29" s="1260">
        <v>829.8148148148149</v>
      </c>
      <c r="Q29" s="1261">
        <v>844.2238267148016</v>
      </c>
      <c r="R29" s="1260">
        <v>852.843462966582</v>
      </c>
      <c r="S29" s="1263">
        <v>866.8478260869564</v>
      </c>
    </row>
    <row r="30" spans="2:19" ht="12.75">
      <c r="B30" s="53">
        <v>25</v>
      </c>
      <c r="C30" s="1254" t="s">
        <v>1421</v>
      </c>
      <c r="D30" s="1255"/>
      <c r="E30" s="1264">
        <v>3003</v>
      </c>
      <c r="F30" s="1244">
        <v>497</v>
      </c>
      <c r="G30" s="1245" t="s">
        <v>1412</v>
      </c>
      <c r="H30" s="1257">
        <v>6113.782789970292</v>
      </c>
      <c r="I30" s="1258">
        <v>805.3776320513757</v>
      </c>
      <c r="J30" s="1223"/>
      <c r="K30" s="1268">
        <v>667.2259507829978</v>
      </c>
      <c r="L30" s="1260">
        <v>684.9203105843892</v>
      </c>
      <c r="M30" s="1260">
        <v>762.946912242687</v>
      </c>
      <c r="N30" s="1260">
        <v>755.7058326289095</v>
      </c>
      <c r="O30" s="1260">
        <v>753.7606278613473</v>
      </c>
      <c r="P30" s="1260">
        <v>814.8754318967085</v>
      </c>
      <c r="Q30" s="1261">
        <v>793.9229332880666</v>
      </c>
      <c r="R30" s="1260">
        <v>745.8554093317382</v>
      </c>
      <c r="S30" s="1263">
        <v>801.7953321364452</v>
      </c>
    </row>
    <row r="31" spans="2:19" ht="12.75">
      <c r="B31" s="53">
        <v>26</v>
      </c>
      <c r="C31" s="1254" t="s">
        <v>1422</v>
      </c>
      <c r="D31" s="1255"/>
      <c r="E31" s="1264">
        <v>3020</v>
      </c>
      <c r="F31" s="1244">
        <v>54</v>
      </c>
      <c r="G31" s="1245" t="s">
        <v>1416</v>
      </c>
      <c r="H31" s="1257">
        <v>4895.134682574482</v>
      </c>
      <c r="I31" s="1258">
        <v>644.8433179032775</v>
      </c>
      <c r="J31" s="1223"/>
      <c r="K31" s="1259">
        <v>872.7139722019019</v>
      </c>
      <c r="L31" s="1262">
        <v>0</v>
      </c>
      <c r="M31" s="1260">
        <v>0</v>
      </c>
      <c r="N31" s="1260">
        <v>0</v>
      </c>
      <c r="O31" s="1260">
        <v>854.8117930650843</v>
      </c>
      <c r="P31" s="1260">
        <v>819.9451052150047</v>
      </c>
      <c r="Q31" s="1261">
        <v>878.9701183987972</v>
      </c>
      <c r="R31" s="1260">
        <v>737.1621621621621</v>
      </c>
      <c r="S31" s="1263">
        <v>731.5315315315315</v>
      </c>
    </row>
    <row r="32" spans="2:19" ht="13.5" thickBot="1">
      <c r="B32" s="56">
        <v>27</v>
      </c>
      <c r="C32" s="1271" t="s">
        <v>1423</v>
      </c>
      <c r="D32" s="1272"/>
      <c r="E32" s="1273">
        <v>3020</v>
      </c>
      <c r="F32" s="1274">
        <v>804</v>
      </c>
      <c r="G32" s="1275" t="s">
        <v>1424</v>
      </c>
      <c r="H32" s="1276">
        <v>4079.9533234904984</v>
      </c>
      <c r="I32" s="1277">
        <v>537.4582741054306</v>
      </c>
      <c r="J32" s="1223"/>
      <c r="K32" s="1278">
        <v>883.4855591212047</v>
      </c>
      <c r="L32" s="1279">
        <v>813.1974769529355</v>
      </c>
      <c r="M32" s="1280">
        <v>0</v>
      </c>
      <c r="N32" s="1279">
        <v>0</v>
      </c>
      <c r="O32" s="1279">
        <v>849.7695852534563</v>
      </c>
      <c r="P32" s="1279">
        <v>800.1785714285716</v>
      </c>
      <c r="Q32" s="1281">
        <v>0</v>
      </c>
      <c r="R32" s="1281">
        <v>733.3221307343304</v>
      </c>
      <c r="S32" s="1282">
        <v>0</v>
      </c>
    </row>
    <row r="33" ht="24.75" customHeight="1"/>
    <row r="34" spans="2:8" ht="18" thickBot="1">
      <c r="B34" s="21" t="s">
        <v>1459</v>
      </c>
      <c r="C34" s="1283"/>
      <c r="D34" s="1283"/>
      <c r="E34" s="1284"/>
      <c r="F34" s="1284"/>
      <c r="G34" s="1284"/>
      <c r="H34" s="1285"/>
    </row>
    <row r="35" spans="2:8" ht="12.75" thickBot="1">
      <c r="B35" s="1228" t="s">
        <v>91</v>
      </c>
      <c r="C35" s="1286" t="s">
        <v>1460</v>
      </c>
      <c r="D35" s="1231" t="s">
        <v>0</v>
      </c>
      <c r="E35" s="1231" t="s">
        <v>94</v>
      </c>
      <c r="F35" s="1287" t="s">
        <v>95</v>
      </c>
      <c r="G35" s="1288" t="s">
        <v>96</v>
      </c>
      <c r="H35" s="1289" t="s">
        <v>1</v>
      </c>
    </row>
    <row r="36" spans="2:8" ht="12.75">
      <c r="B36" s="45">
        <v>1</v>
      </c>
      <c r="C36" s="1254" t="s">
        <v>1411</v>
      </c>
      <c r="D36" s="1269" t="s">
        <v>85</v>
      </c>
      <c r="E36" s="37">
        <v>3003</v>
      </c>
      <c r="F36" s="1290">
        <v>497</v>
      </c>
      <c r="G36" s="1291" t="s">
        <v>1412</v>
      </c>
      <c r="H36" s="1292">
        <v>6538.1356815030085</v>
      </c>
    </row>
    <row r="37" spans="2:9" ht="12.75">
      <c r="B37" s="45">
        <v>2</v>
      </c>
      <c r="C37" s="1254" t="s">
        <v>1415</v>
      </c>
      <c r="D37" s="1255" t="s">
        <v>85</v>
      </c>
      <c r="E37" s="49">
        <v>3020</v>
      </c>
      <c r="F37" s="1290">
        <v>54</v>
      </c>
      <c r="G37" s="1291" t="s">
        <v>1416</v>
      </c>
      <c r="H37" s="1292">
        <v>6467.090389374373</v>
      </c>
      <c r="I37" s="1293"/>
    </row>
    <row r="38" spans="2:8" ht="12.75">
      <c r="B38" s="45">
        <v>3</v>
      </c>
      <c r="C38" s="1254" t="s">
        <v>1417</v>
      </c>
      <c r="D38" s="1255" t="s">
        <v>121</v>
      </c>
      <c r="E38" s="49">
        <v>3020</v>
      </c>
      <c r="F38" s="1290">
        <v>940</v>
      </c>
      <c r="G38" s="1291" t="s">
        <v>130</v>
      </c>
      <c r="H38" s="1292">
        <v>6425.018541101608</v>
      </c>
    </row>
    <row r="39" spans="2:8" ht="13.5" thickBot="1">
      <c r="B39" s="56">
        <v>4</v>
      </c>
      <c r="C39" s="1271" t="s">
        <v>1418</v>
      </c>
      <c r="D39" s="1272" t="s">
        <v>85</v>
      </c>
      <c r="E39" s="1199">
        <v>3021</v>
      </c>
      <c r="F39" s="1294">
        <v>315</v>
      </c>
      <c r="G39" s="1295" t="s">
        <v>1419</v>
      </c>
      <c r="H39" s="1296">
        <v>6365.5564844170685</v>
      </c>
    </row>
  </sheetData>
  <sheetProtection/>
  <mergeCells count="2">
    <mergeCell ref="B1:S1"/>
    <mergeCell ref="B2:S2"/>
  </mergeCells>
  <printOptions horizontalCentered="1"/>
  <pageMargins left="0.5905511811023623" right="0.1968503937007874" top="0.15748031496062992" bottom="0.2362204724409449" header="0" footer="0"/>
  <pageSetup fitToHeight="1" fitToWidth="1" horizontalDpi="300" verticalDpi="300" orientation="landscape" paperSize="9" scale="67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O32"/>
  <sheetViews>
    <sheetView showGridLines="0" workbookViewId="0" topLeftCell="A1">
      <selection activeCell="I4" sqref="I4"/>
    </sheetView>
  </sheetViews>
  <sheetFormatPr defaultColWidth="11.421875" defaultRowHeight="12.75"/>
  <cols>
    <col min="1" max="1" width="1.421875" style="0" customWidth="1"/>
    <col min="2" max="2" width="8.8515625" style="0" customWidth="1"/>
    <col min="3" max="3" width="25.00390625" style="0" customWidth="1"/>
    <col min="4" max="4" width="7.00390625" style="0" customWidth="1"/>
    <col min="6" max="6" width="8.28125" style="94" customWidth="1"/>
    <col min="7" max="7" width="26.8515625" style="0" customWidth="1"/>
    <col min="8" max="8" width="12.140625" style="0" customWidth="1"/>
    <col min="9" max="9" width="0.9921875" style="0" customWidth="1"/>
    <col min="10" max="15" width="10.421875" style="0" bestFit="1" customWidth="1"/>
    <col min="16" max="16" width="1.421875" style="0" customWidth="1"/>
  </cols>
  <sheetData>
    <row r="1" spans="2:13" ht="21">
      <c r="B1" s="1874" t="s">
        <v>123</v>
      </c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</row>
    <row r="2" spans="2:13" ht="21">
      <c r="B2" s="1874" t="s">
        <v>429</v>
      </c>
      <c r="C2" s="1874"/>
      <c r="D2" s="1874"/>
      <c r="E2" s="1874"/>
      <c r="F2" s="1874"/>
      <c r="G2" s="1874"/>
      <c r="H2" s="1874"/>
      <c r="I2" s="1874"/>
      <c r="J2" s="1874"/>
      <c r="K2" s="1874"/>
      <c r="L2" s="1874"/>
      <c r="M2" s="1874"/>
    </row>
    <row r="3" spans="2:5" ht="18.75" thickBot="1">
      <c r="B3" s="91"/>
      <c r="C3" s="92"/>
      <c r="E3" s="93"/>
    </row>
    <row r="4" spans="2:15" ht="13.5" thickBot="1">
      <c r="B4" s="327" t="s">
        <v>91</v>
      </c>
      <c r="C4" s="328" t="s">
        <v>124</v>
      </c>
      <c r="D4" s="329" t="s">
        <v>0</v>
      </c>
      <c r="E4" s="330" t="s">
        <v>94</v>
      </c>
      <c r="F4" s="330" t="s">
        <v>95</v>
      </c>
      <c r="G4" s="331" t="s">
        <v>96</v>
      </c>
      <c r="H4" s="332" t="s">
        <v>1</v>
      </c>
      <c r="I4" s="17"/>
      <c r="J4" s="333" t="s">
        <v>125</v>
      </c>
      <c r="K4" s="334" t="s">
        <v>4</v>
      </c>
      <c r="L4" s="334" t="s">
        <v>126</v>
      </c>
      <c r="M4" s="334" t="s">
        <v>26</v>
      </c>
      <c r="N4" s="334" t="s">
        <v>127</v>
      </c>
      <c r="O4" s="335" t="s">
        <v>128</v>
      </c>
    </row>
    <row r="5" spans="2:15" ht="12.75">
      <c r="B5" s="95">
        <v>1</v>
      </c>
      <c r="C5" s="96" t="s">
        <v>129</v>
      </c>
      <c r="D5" s="97" t="s">
        <v>85</v>
      </c>
      <c r="E5" s="97">
        <v>3020</v>
      </c>
      <c r="F5" s="98">
        <v>940</v>
      </c>
      <c r="G5" s="96" t="s">
        <v>130</v>
      </c>
      <c r="H5" s="99" t="s">
        <v>131</v>
      </c>
      <c r="I5" s="10"/>
      <c r="J5" s="100" t="s">
        <v>132</v>
      </c>
      <c r="K5" s="101" t="s">
        <v>133</v>
      </c>
      <c r="L5" s="101" t="s">
        <v>134</v>
      </c>
      <c r="M5" s="101" t="s">
        <v>133</v>
      </c>
      <c r="N5" s="102" t="s">
        <v>135</v>
      </c>
      <c r="O5" s="103" t="s">
        <v>136</v>
      </c>
    </row>
    <row r="6" spans="2:15" ht="12.75">
      <c r="B6" s="95">
        <v>2</v>
      </c>
      <c r="C6" s="96" t="s">
        <v>137</v>
      </c>
      <c r="D6" s="97"/>
      <c r="E6" s="97">
        <v>3013</v>
      </c>
      <c r="F6" s="98">
        <v>451</v>
      </c>
      <c r="G6" s="96" t="s">
        <v>363</v>
      </c>
      <c r="H6" s="99" t="s">
        <v>138</v>
      </c>
      <c r="I6" s="10"/>
      <c r="J6" s="100" t="s">
        <v>133</v>
      </c>
      <c r="K6" s="101" t="s">
        <v>139</v>
      </c>
      <c r="L6" s="101" t="s">
        <v>133</v>
      </c>
      <c r="M6" s="101" t="s">
        <v>140</v>
      </c>
      <c r="N6" s="102" t="s">
        <v>141</v>
      </c>
      <c r="O6" s="103" t="s">
        <v>142</v>
      </c>
    </row>
    <row r="7" spans="2:15" ht="12.75">
      <c r="B7" s="95">
        <v>3</v>
      </c>
      <c r="C7" s="96" t="s">
        <v>143</v>
      </c>
      <c r="D7" s="97"/>
      <c r="E7" s="97">
        <v>3022</v>
      </c>
      <c r="F7" s="98">
        <v>372</v>
      </c>
      <c r="G7" s="96" t="s">
        <v>144</v>
      </c>
      <c r="H7" s="99" t="s">
        <v>145</v>
      </c>
      <c r="I7" s="10"/>
      <c r="J7" s="100" t="s">
        <v>146</v>
      </c>
      <c r="K7" s="101" t="s">
        <v>147</v>
      </c>
      <c r="L7" s="101" t="s">
        <v>148</v>
      </c>
      <c r="M7" s="102" t="s">
        <v>149</v>
      </c>
      <c r="N7" s="102" t="s">
        <v>150</v>
      </c>
      <c r="O7" s="104" t="s">
        <v>151</v>
      </c>
    </row>
    <row r="8" spans="2:15" ht="12.75">
      <c r="B8" s="105">
        <v>4</v>
      </c>
      <c r="C8" s="96" t="s">
        <v>152</v>
      </c>
      <c r="D8" s="97"/>
      <c r="E8" s="97">
        <v>3021</v>
      </c>
      <c r="F8" s="132">
        <v>35</v>
      </c>
      <c r="G8" s="96" t="s">
        <v>153</v>
      </c>
      <c r="H8" s="99" t="s">
        <v>154</v>
      </c>
      <c r="I8" s="10"/>
      <c r="J8" s="106" t="s">
        <v>155</v>
      </c>
      <c r="K8" s="101" t="s">
        <v>156</v>
      </c>
      <c r="L8" s="101" t="s">
        <v>157</v>
      </c>
      <c r="M8" s="101" t="s">
        <v>158</v>
      </c>
      <c r="N8" s="102" t="s">
        <v>159</v>
      </c>
      <c r="O8" s="104" t="s">
        <v>160</v>
      </c>
    </row>
    <row r="9" spans="2:15" ht="12.75">
      <c r="B9" s="105">
        <v>5</v>
      </c>
      <c r="C9" s="96" t="s">
        <v>161</v>
      </c>
      <c r="D9" s="97"/>
      <c r="E9" s="97">
        <v>3022</v>
      </c>
      <c r="F9" s="98">
        <v>372</v>
      </c>
      <c r="G9" s="96" t="s">
        <v>144</v>
      </c>
      <c r="H9" s="99" t="s">
        <v>162</v>
      </c>
      <c r="I9" s="10"/>
      <c r="J9" s="100" t="s">
        <v>163</v>
      </c>
      <c r="K9" s="102" t="s">
        <v>164</v>
      </c>
      <c r="L9" s="101" t="s">
        <v>165</v>
      </c>
      <c r="M9" s="101" t="s">
        <v>166</v>
      </c>
      <c r="N9" s="102" t="s">
        <v>167</v>
      </c>
      <c r="O9" s="104" t="s">
        <v>168</v>
      </c>
    </row>
    <row r="10" spans="2:15" ht="12.75">
      <c r="B10" s="105">
        <v>6</v>
      </c>
      <c r="C10" s="107" t="s">
        <v>169</v>
      </c>
      <c r="D10" s="97" t="s">
        <v>85</v>
      </c>
      <c r="E10" s="108">
        <v>3013</v>
      </c>
      <c r="F10" s="133">
        <v>144</v>
      </c>
      <c r="G10" s="107" t="s">
        <v>170</v>
      </c>
      <c r="H10" s="99" t="s">
        <v>171</v>
      </c>
      <c r="I10" s="10"/>
      <c r="J10" s="106" t="s">
        <v>172</v>
      </c>
      <c r="K10" s="101" t="s">
        <v>173</v>
      </c>
      <c r="L10" s="102" t="s">
        <v>174</v>
      </c>
      <c r="M10" s="101" t="s">
        <v>175</v>
      </c>
      <c r="N10" s="101" t="s">
        <v>176</v>
      </c>
      <c r="O10" s="104" t="s">
        <v>177</v>
      </c>
    </row>
    <row r="11" spans="2:15" ht="12.75">
      <c r="B11" s="105">
        <v>7</v>
      </c>
      <c r="C11" s="96" t="s">
        <v>178</v>
      </c>
      <c r="D11" s="97"/>
      <c r="E11" s="97">
        <v>3020</v>
      </c>
      <c r="F11" s="98">
        <v>972</v>
      </c>
      <c r="G11" s="96" t="s">
        <v>179</v>
      </c>
      <c r="H11" s="99" t="s">
        <v>180</v>
      </c>
      <c r="I11" s="10"/>
      <c r="J11" s="100" t="s">
        <v>181</v>
      </c>
      <c r="K11" s="102" t="s">
        <v>182</v>
      </c>
      <c r="L11" s="101" t="s">
        <v>183</v>
      </c>
      <c r="M11" s="102" t="s">
        <v>184</v>
      </c>
      <c r="N11" s="101" t="s">
        <v>185</v>
      </c>
      <c r="O11" s="104" t="s">
        <v>186</v>
      </c>
    </row>
    <row r="12" spans="2:15" ht="12.75">
      <c r="B12" s="105">
        <v>8</v>
      </c>
      <c r="C12" s="96" t="s">
        <v>187</v>
      </c>
      <c r="D12" s="97"/>
      <c r="E12" s="97">
        <v>3006</v>
      </c>
      <c r="F12" s="98">
        <v>882</v>
      </c>
      <c r="G12" s="96" t="s">
        <v>188</v>
      </c>
      <c r="H12" s="99" t="s">
        <v>189</v>
      </c>
      <c r="I12" s="10"/>
      <c r="J12" s="100" t="s">
        <v>190</v>
      </c>
      <c r="K12" s="101" t="s">
        <v>191</v>
      </c>
      <c r="L12" s="101" t="s">
        <v>192</v>
      </c>
      <c r="M12" s="102" t="s">
        <v>193</v>
      </c>
      <c r="N12" s="102" t="s">
        <v>194</v>
      </c>
      <c r="O12" s="104" t="s">
        <v>195</v>
      </c>
    </row>
    <row r="13" spans="2:15" ht="12.75">
      <c r="B13" s="105">
        <v>9</v>
      </c>
      <c r="C13" s="96" t="s">
        <v>196</v>
      </c>
      <c r="D13" s="97"/>
      <c r="E13" s="97">
        <v>3001</v>
      </c>
      <c r="F13" s="98">
        <v>617</v>
      </c>
      <c r="G13" s="96" t="s">
        <v>197</v>
      </c>
      <c r="H13" s="99" t="s">
        <v>198</v>
      </c>
      <c r="I13" s="10"/>
      <c r="J13" s="100" t="s">
        <v>199</v>
      </c>
      <c r="K13" s="101" t="s">
        <v>200</v>
      </c>
      <c r="L13" s="101" t="s">
        <v>201</v>
      </c>
      <c r="M13" s="101" t="s">
        <v>202</v>
      </c>
      <c r="N13" s="102" t="s">
        <v>203</v>
      </c>
      <c r="O13" s="103" t="s">
        <v>204</v>
      </c>
    </row>
    <row r="14" spans="2:15" ht="12.75">
      <c r="B14" s="105">
        <v>10</v>
      </c>
      <c r="C14" s="109" t="s">
        <v>205</v>
      </c>
      <c r="D14" s="97"/>
      <c r="E14" s="97">
        <v>3022</v>
      </c>
      <c r="F14" s="98">
        <v>372</v>
      </c>
      <c r="G14" s="96" t="s">
        <v>144</v>
      </c>
      <c r="H14" s="99" t="s">
        <v>206</v>
      </c>
      <c r="I14" s="10"/>
      <c r="J14" s="106" t="s">
        <v>207</v>
      </c>
      <c r="K14" s="101" t="s">
        <v>208</v>
      </c>
      <c r="L14" s="101" t="s">
        <v>209</v>
      </c>
      <c r="M14" s="102" t="s">
        <v>210</v>
      </c>
      <c r="N14" s="101" t="s">
        <v>211</v>
      </c>
      <c r="O14" s="104" t="s">
        <v>212</v>
      </c>
    </row>
    <row r="15" spans="2:15" ht="12.75">
      <c r="B15" s="105">
        <v>11</v>
      </c>
      <c r="C15" s="96" t="s">
        <v>213</v>
      </c>
      <c r="D15" s="97"/>
      <c r="E15" s="97">
        <v>3016</v>
      </c>
      <c r="F15" s="98">
        <v>669</v>
      </c>
      <c r="G15" s="96" t="s">
        <v>214</v>
      </c>
      <c r="H15" s="99" t="s">
        <v>215</v>
      </c>
      <c r="I15" s="10"/>
      <c r="J15" s="100" t="s">
        <v>216</v>
      </c>
      <c r="K15" s="102" t="s">
        <v>217</v>
      </c>
      <c r="L15" s="101" t="s">
        <v>165</v>
      </c>
      <c r="M15" s="102" t="s">
        <v>218</v>
      </c>
      <c r="N15" s="101" t="s">
        <v>219</v>
      </c>
      <c r="O15" s="104" t="s">
        <v>220</v>
      </c>
    </row>
    <row r="16" spans="2:15" ht="12.75">
      <c r="B16" s="105">
        <v>12</v>
      </c>
      <c r="C16" s="109" t="s">
        <v>221</v>
      </c>
      <c r="D16" s="97"/>
      <c r="E16" s="97">
        <v>3022</v>
      </c>
      <c r="F16" s="98">
        <v>512</v>
      </c>
      <c r="G16" s="96" t="s">
        <v>222</v>
      </c>
      <c r="H16" s="99" t="s">
        <v>223</v>
      </c>
      <c r="I16" s="10"/>
      <c r="J16" s="106" t="s">
        <v>224</v>
      </c>
      <c r="K16" s="101" t="s">
        <v>225</v>
      </c>
      <c r="L16" s="101" t="s">
        <v>226</v>
      </c>
      <c r="M16" s="101" t="s">
        <v>227</v>
      </c>
      <c r="N16" s="102" t="s">
        <v>228</v>
      </c>
      <c r="O16" s="104" t="s">
        <v>229</v>
      </c>
    </row>
    <row r="17" spans="2:15" ht="12.75">
      <c r="B17" s="105">
        <v>13</v>
      </c>
      <c r="C17" s="96" t="s">
        <v>230</v>
      </c>
      <c r="D17" s="97"/>
      <c r="E17" s="97">
        <v>3017</v>
      </c>
      <c r="F17" s="98">
        <v>70</v>
      </c>
      <c r="G17" s="96" t="s">
        <v>65</v>
      </c>
      <c r="H17" s="99" t="s">
        <v>231</v>
      </c>
      <c r="I17" s="10"/>
      <c r="J17" s="106" t="s">
        <v>232</v>
      </c>
      <c r="K17" s="102" t="s">
        <v>233</v>
      </c>
      <c r="L17" s="101" t="s">
        <v>234</v>
      </c>
      <c r="M17" s="101" t="s">
        <v>235</v>
      </c>
      <c r="N17" s="101" t="s">
        <v>236</v>
      </c>
      <c r="O17" s="104" t="s">
        <v>237</v>
      </c>
    </row>
    <row r="18" spans="2:15" ht="12.75">
      <c r="B18" s="105">
        <v>14</v>
      </c>
      <c r="C18" s="96" t="s">
        <v>238</v>
      </c>
      <c r="D18" s="97"/>
      <c r="E18" s="97">
        <v>3001</v>
      </c>
      <c r="F18" s="98">
        <v>617</v>
      </c>
      <c r="G18" s="96" t="s">
        <v>197</v>
      </c>
      <c r="H18" s="99" t="s">
        <v>239</v>
      </c>
      <c r="I18" s="10"/>
      <c r="J18" s="106" t="s">
        <v>240</v>
      </c>
      <c r="K18" s="101" t="s">
        <v>241</v>
      </c>
      <c r="L18" s="101" t="s">
        <v>242</v>
      </c>
      <c r="M18" s="101" t="s">
        <v>243</v>
      </c>
      <c r="N18" s="102" t="s">
        <v>244</v>
      </c>
      <c r="O18" s="104" t="s">
        <v>245</v>
      </c>
    </row>
    <row r="19" spans="2:15" ht="12.75">
      <c r="B19" s="105">
        <v>15</v>
      </c>
      <c r="C19" s="109" t="s">
        <v>246</v>
      </c>
      <c r="D19" s="97"/>
      <c r="E19" s="97">
        <v>3016</v>
      </c>
      <c r="F19" s="98">
        <v>669</v>
      </c>
      <c r="G19" s="96" t="s">
        <v>214</v>
      </c>
      <c r="H19" s="99" t="s">
        <v>247</v>
      </c>
      <c r="I19" s="10"/>
      <c r="J19" s="100" t="s">
        <v>248</v>
      </c>
      <c r="K19" s="101" t="s">
        <v>249</v>
      </c>
      <c r="L19" s="102" t="s">
        <v>250</v>
      </c>
      <c r="M19" s="102" t="s">
        <v>251</v>
      </c>
      <c r="N19" s="101" t="s">
        <v>252</v>
      </c>
      <c r="O19" s="104" t="s">
        <v>253</v>
      </c>
    </row>
    <row r="20" spans="2:15" ht="12.75">
      <c r="B20" s="105">
        <v>16</v>
      </c>
      <c r="C20" s="96" t="s">
        <v>254</v>
      </c>
      <c r="D20" s="97"/>
      <c r="E20" s="97">
        <v>3022</v>
      </c>
      <c r="F20" s="98">
        <v>620</v>
      </c>
      <c r="G20" s="96" t="s">
        <v>255</v>
      </c>
      <c r="H20" s="99" t="s">
        <v>256</v>
      </c>
      <c r="I20" s="10"/>
      <c r="J20" s="106" t="s">
        <v>257</v>
      </c>
      <c r="K20" s="101" t="s">
        <v>258</v>
      </c>
      <c r="L20" s="101" t="s">
        <v>259</v>
      </c>
      <c r="M20" s="101" t="s">
        <v>260</v>
      </c>
      <c r="N20" s="102" t="s">
        <v>261</v>
      </c>
      <c r="O20" s="104" t="s">
        <v>262</v>
      </c>
    </row>
    <row r="21" spans="2:15" ht="12.75">
      <c r="B21" s="105">
        <v>17</v>
      </c>
      <c r="C21" s="110" t="s">
        <v>263</v>
      </c>
      <c r="D21" s="97"/>
      <c r="E21" s="97">
        <v>3020</v>
      </c>
      <c r="F21" s="98">
        <v>972</v>
      </c>
      <c r="G21" s="96" t="s">
        <v>179</v>
      </c>
      <c r="H21" s="99" t="s">
        <v>264</v>
      </c>
      <c r="I21" s="10"/>
      <c r="J21" s="106" t="s">
        <v>265</v>
      </c>
      <c r="K21" s="101" t="s">
        <v>266</v>
      </c>
      <c r="L21" s="101" t="s">
        <v>267</v>
      </c>
      <c r="M21" s="102" t="s">
        <v>268</v>
      </c>
      <c r="N21" s="101" t="s">
        <v>269</v>
      </c>
      <c r="O21" s="104" t="s">
        <v>270</v>
      </c>
    </row>
    <row r="22" spans="2:15" ht="12.75">
      <c r="B22" s="105">
        <v>18</v>
      </c>
      <c r="C22" s="96" t="s">
        <v>271</v>
      </c>
      <c r="D22" s="97"/>
      <c r="E22" s="97">
        <v>3013</v>
      </c>
      <c r="F22" s="98">
        <v>451</v>
      </c>
      <c r="G22" s="96" t="s">
        <v>364</v>
      </c>
      <c r="H22" s="99" t="s">
        <v>272</v>
      </c>
      <c r="I22" s="10"/>
      <c r="J22" s="106" t="s">
        <v>273</v>
      </c>
      <c r="K22" s="102" t="s">
        <v>274</v>
      </c>
      <c r="L22" s="101" t="s">
        <v>275</v>
      </c>
      <c r="M22" s="101" t="s">
        <v>276</v>
      </c>
      <c r="N22" s="101" t="s">
        <v>277</v>
      </c>
      <c r="O22" s="104" t="s">
        <v>278</v>
      </c>
    </row>
    <row r="23" spans="2:15" ht="12.75">
      <c r="B23" s="105">
        <v>19</v>
      </c>
      <c r="C23" s="110" t="s">
        <v>279</v>
      </c>
      <c r="D23" s="97"/>
      <c r="E23" s="97">
        <v>3020</v>
      </c>
      <c r="F23" s="98">
        <v>972</v>
      </c>
      <c r="G23" s="96" t="s">
        <v>179</v>
      </c>
      <c r="H23" s="99" t="s">
        <v>280</v>
      </c>
      <c r="I23" s="10"/>
      <c r="J23" s="106" t="s">
        <v>281</v>
      </c>
      <c r="K23" s="101" t="s">
        <v>282</v>
      </c>
      <c r="L23" s="101" t="s">
        <v>283</v>
      </c>
      <c r="M23" s="101" t="s">
        <v>284</v>
      </c>
      <c r="N23" s="102" t="s">
        <v>285</v>
      </c>
      <c r="O23" s="104" t="s">
        <v>286</v>
      </c>
    </row>
    <row r="24" spans="2:15" ht="12.75">
      <c r="B24" s="105">
        <v>20</v>
      </c>
      <c r="C24" s="109" t="s">
        <v>287</v>
      </c>
      <c r="D24" s="97"/>
      <c r="E24" s="111">
        <v>3013</v>
      </c>
      <c r="F24" s="98">
        <v>451</v>
      </c>
      <c r="G24" s="96" t="s">
        <v>365</v>
      </c>
      <c r="H24" s="99" t="s">
        <v>288</v>
      </c>
      <c r="I24" s="10"/>
      <c r="J24" s="100" t="s">
        <v>289</v>
      </c>
      <c r="K24" s="102" t="s">
        <v>290</v>
      </c>
      <c r="L24" s="101" t="s">
        <v>291</v>
      </c>
      <c r="M24" s="101" t="s">
        <v>292</v>
      </c>
      <c r="N24" s="101" t="s">
        <v>293</v>
      </c>
      <c r="O24" s="103" t="s">
        <v>294</v>
      </c>
    </row>
    <row r="25" spans="2:15" ht="12.75">
      <c r="B25" s="105">
        <v>21</v>
      </c>
      <c r="C25" s="96" t="s">
        <v>295</v>
      </c>
      <c r="D25" s="97"/>
      <c r="E25" s="97">
        <v>3014</v>
      </c>
      <c r="F25" s="98">
        <v>358</v>
      </c>
      <c r="G25" s="96" t="s">
        <v>296</v>
      </c>
      <c r="H25" s="99" t="s">
        <v>297</v>
      </c>
      <c r="I25" s="10"/>
      <c r="J25" s="100" t="s">
        <v>298</v>
      </c>
      <c r="K25" s="102" t="s">
        <v>299</v>
      </c>
      <c r="L25" s="101" t="s">
        <v>300</v>
      </c>
      <c r="M25" s="102" t="s">
        <v>301</v>
      </c>
      <c r="N25" s="101" t="s">
        <v>302</v>
      </c>
      <c r="O25" s="104" t="s">
        <v>303</v>
      </c>
    </row>
    <row r="26" spans="2:15" ht="12.75">
      <c r="B26" s="105">
        <v>22</v>
      </c>
      <c r="C26" s="96" t="s">
        <v>304</v>
      </c>
      <c r="D26" s="97"/>
      <c r="E26" s="97">
        <v>3021</v>
      </c>
      <c r="F26" s="98">
        <v>471</v>
      </c>
      <c r="G26" s="96" t="s">
        <v>366</v>
      </c>
      <c r="H26" s="99" t="s">
        <v>305</v>
      </c>
      <c r="I26" s="10"/>
      <c r="J26" s="100" t="s">
        <v>306</v>
      </c>
      <c r="K26" s="101" t="s">
        <v>307</v>
      </c>
      <c r="L26" s="101" t="s">
        <v>308</v>
      </c>
      <c r="M26" s="101" t="s">
        <v>309</v>
      </c>
      <c r="N26" s="102" t="s">
        <v>310</v>
      </c>
      <c r="O26" s="103" t="s">
        <v>311</v>
      </c>
    </row>
    <row r="27" spans="2:15" ht="12.75">
      <c r="B27" s="105">
        <v>23</v>
      </c>
      <c r="C27" s="109" t="s">
        <v>312</v>
      </c>
      <c r="D27" s="97"/>
      <c r="E27" s="97">
        <v>3018</v>
      </c>
      <c r="F27" s="98">
        <v>345</v>
      </c>
      <c r="G27" s="96" t="s">
        <v>313</v>
      </c>
      <c r="H27" s="99" t="s">
        <v>314</v>
      </c>
      <c r="I27" s="10"/>
      <c r="J27" s="100" t="s">
        <v>315</v>
      </c>
      <c r="K27" s="101" t="s">
        <v>316</v>
      </c>
      <c r="L27" s="101" t="s">
        <v>317</v>
      </c>
      <c r="M27" s="102" t="s">
        <v>318</v>
      </c>
      <c r="N27" s="102" t="s">
        <v>319</v>
      </c>
      <c r="O27" s="104" t="s">
        <v>320</v>
      </c>
    </row>
    <row r="28" spans="2:15" ht="12.75">
      <c r="B28" s="105">
        <v>24</v>
      </c>
      <c r="C28" s="96" t="s">
        <v>321</v>
      </c>
      <c r="D28" s="97"/>
      <c r="E28" s="97">
        <v>3020</v>
      </c>
      <c r="F28" s="98">
        <v>940</v>
      </c>
      <c r="G28" s="96" t="s">
        <v>130</v>
      </c>
      <c r="H28" s="99" t="s">
        <v>322</v>
      </c>
      <c r="I28" s="10"/>
      <c r="J28" s="100" t="s">
        <v>323</v>
      </c>
      <c r="K28" s="102" t="s">
        <v>324</v>
      </c>
      <c r="L28" s="101" t="s">
        <v>325</v>
      </c>
      <c r="M28" s="101" t="s">
        <v>326</v>
      </c>
      <c r="N28" s="102" t="s">
        <v>327</v>
      </c>
      <c r="O28" s="104" t="s">
        <v>328</v>
      </c>
    </row>
    <row r="29" spans="2:15" ht="12.75">
      <c r="B29" s="105">
        <v>25</v>
      </c>
      <c r="C29" s="109" t="s">
        <v>329</v>
      </c>
      <c r="D29" s="97"/>
      <c r="E29" s="97">
        <v>3018</v>
      </c>
      <c r="F29" s="98">
        <v>470</v>
      </c>
      <c r="G29" s="96" t="s">
        <v>330</v>
      </c>
      <c r="H29" s="99" t="s">
        <v>331</v>
      </c>
      <c r="I29" s="10"/>
      <c r="J29" s="100" t="s">
        <v>332</v>
      </c>
      <c r="K29" s="101" t="s">
        <v>333</v>
      </c>
      <c r="L29" s="101" t="s">
        <v>334</v>
      </c>
      <c r="M29" s="101" t="s">
        <v>335</v>
      </c>
      <c r="N29" s="102" t="s">
        <v>336</v>
      </c>
      <c r="O29" s="103" t="s">
        <v>337</v>
      </c>
    </row>
    <row r="30" spans="2:15" ht="12.75">
      <c r="B30" s="105">
        <v>26</v>
      </c>
      <c r="C30" s="96" t="s">
        <v>338</v>
      </c>
      <c r="D30" s="97"/>
      <c r="E30" s="97">
        <v>3001</v>
      </c>
      <c r="F30" s="98">
        <v>617</v>
      </c>
      <c r="G30" s="96" t="s">
        <v>197</v>
      </c>
      <c r="H30" s="99" t="s">
        <v>339</v>
      </c>
      <c r="I30" s="10"/>
      <c r="J30" s="100" t="s">
        <v>340</v>
      </c>
      <c r="K30" s="102" t="s">
        <v>341</v>
      </c>
      <c r="L30" s="102" t="s">
        <v>342</v>
      </c>
      <c r="M30" s="101" t="s">
        <v>343</v>
      </c>
      <c r="N30" s="101" t="s">
        <v>344</v>
      </c>
      <c r="O30" s="104" t="s">
        <v>345</v>
      </c>
    </row>
    <row r="31" spans="2:15" ht="12.75">
      <c r="B31" s="105">
        <v>27</v>
      </c>
      <c r="C31" s="96" t="s">
        <v>346</v>
      </c>
      <c r="D31" s="97"/>
      <c r="E31" s="97">
        <v>3014</v>
      </c>
      <c r="F31" s="98">
        <v>278</v>
      </c>
      <c r="G31" s="96" t="s">
        <v>347</v>
      </c>
      <c r="H31" s="99" t="s">
        <v>348</v>
      </c>
      <c r="I31" s="10"/>
      <c r="J31" s="106" t="s">
        <v>349</v>
      </c>
      <c r="K31" s="102" t="s">
        <v>349</v>
      </c>
      <c r="L31" s="101" t="s">
        <v>350</v>
      </c>
      <c r="M31" s="101" t="s">
        <v>351</v>
      </c>
      <c r="N31" s="101" t="s">
        <v>352</v>
      </c>
      <c r="O31" s="104" t="s">
        <v>353</v>
      </c>
    </row>
    <row r="32" spans="2:15" ht="13.5" thickBot="1">
      <c r="B32" s="112">
        <v>28</v>
      </c>
      <c r="C32" s="113" t="s">
        <v>354</v>
      </c>
      <c r="D32" s="114"/>
      <c r="E32" s="114">
        <v>3006</v>
      </c>
      <c r="F32" s="115">
        <v>528</v>
      </c>
      <c r="G32" s="113" t="s">
        <v>355</v>
      </c>
      <c r="H32" s="116" t="s">
        <v>356</v>
      </c>
      <c r="I32" s="10"/>
      <c r="J32" s="117" t="s">
        <v>357</v>
      </c>
      <c r="K32" s="118" t="s">
        <v>358</v>
      </c>
      <c r="L32" s="119" t="s">
        <v>359</v>
      </c>
      <c r="M32" s="118" t="s">
        <v>360</v>
      </c>
      <c r="N32" s="118" t="s">
        <v>361</v>
      </c>
      <c r="O32" s="120" t="s">
        <v>362</v>
      </c>
    </row>
  </sheetData>
  <sheetProtection/>
  <mergeCells count="2">
    <mergeCell ref="B1:M1"/>
    <mergeCell ref="B2:M2"/>
  </mergeCells>
  <printOptions horizontalCentered="1"/>
  <pageMargins left="0.1968503937007874" right="0.1968503937007874" top="0.15748031496062992" bottom="0.2362204724409449" header="0" footer="0"/>
  <pageSetup horizontalDpi="300" verticalDpi="300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1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.421875" style="0" customWidth="1"/>
    <col min="2" max="2" width="6.8515625" style="0" customWidth="1"/>
    <col min="3" max="3" width="26.00390625" style="0" customWidth="1"/>
    <col min="4" max="4" width="4.7109375" style="0" customWidth="1"/>
    <col min="5" max="5" width="10.140625" style="0" customWidth="1"/>
    <col min="6" max="6" width="9.7109375" style="0" bestFit="1" customWidth="1"/>
    <col min="7" max="7" width="27.140625" style="0" customWidth="1"/>
    <col min="8" max="8" width="15.140625" style="0" customWidth="1"/>
    <col min="9" max="9" width="13.421875" style="0" customWidth="1"/>
    <col min="10" max="10" width="3.28125" style="0" customWidth="1"/>
    <col min="11" max="14" width="10.421875" style="0" bestFit="1" customWidth="1"/>
    <col min="15" max="16" width="9.421875" style="0" bestFit="1" customWidth="1"/>
    <col min="17" max="17" width="10.421875" style="0" bestFit="1" customWidth="1"/>
    <col min="18" max="18" width="4.421875" style="0" customWidth="1"/>
  </cols>
  <sheetData>
    <row r="1" spans="2:18" ht="18.75">
      <c r="B1" s="1895" t="s">
        <v>1615</v>
      </c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895"/>
      <c r="N1" s="1895"/>
      <c r="O1" s="1895"/>
      <c r="P1" s="1895"/>
      <c r="Q1" s="1895"/>
      <c r="R1" s="1497"/>
    </row>
    <row r="2" spans="2:18" ht="18.75">
      <c r="B2" s="1895" t="s">
        <v>1616</v>
      </c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  <c r="N2" s="1895"/>
      <c r="O2" s="1895"/>
      <c r="P2" s="1895"/>
      <c r="Q2" s="1895"/>
      <c r="R2" s="1497"/>
    </row>
    <row r="3" spans="2:18" ht="12.75" thickBot="1">
      <c r="B3" s="1497"/>
      <c r="C3" s="1497"/>
      <c r="D3" s="1497"/>
      <c r="E3" s="1497"/>
      <c r="F3" s="1497"/>
      <c r="G3" s="1497"/>
      <c r="H3" s="1497"/>
      <c r="I3" s="1497"/>
      <c r="J3" s="1497"/>
      <c r="K3" s="1896"/>
      <c r="L3" s="1896"/>
      <c r="M3" s="1896"/>
      <c r="N3" s="1896"/>
      <c r="O3" s="1896"/>
      <c r="P3" s="1896"/>
      <c r="Q3" s="1896"/>
      <c r="R3" s="1497"/>
    </row>
    <row r="4" spans="2:18" ht="21" customHeight="1" thickBot="1">
      <c r="B4" s="1498" t="s">
        <v>91</v>
      </c>
      <c r="C4" s="1499" t="s">
        <v>1617</v>
      </c>
      <c r="D4" s="1499" t="s">
        <v>1618</v>
      </c>
      <c r="E4" s="1499" t="s">
        <v>94</v>
      </c>
      <c r="F4" s="1500" t="s">
        <v>95</v>
      </c>
      <c r="G4" s="1501" t="s">
        <v>1619</v>
      </c>
      <c r="H4" s="1498" t="s">
        <v>1</v>
      </c>
      <c r="I4" s="1498" t="s">
        <v>1620</v>
      </c>
      <c r="J4" s="1502"/>
      <c r="K4" s="164" t="s">
        <v>102</v>
      </c>
      <c r="L4" s="165" t="s">
        <v>103</v>
      </c>
      <c r="M4" s="165" t="s">
        <v>104</v>
      </c>
      <c r="N4" s="165" t="s">
        <v>105</v>
      </c>
      <c r="O4" s="165" t="s">
        <v>1350</v>
      </c>
      <c r="P4" s="165" t="s">
        <v>1358</v>
      </c>
      <c r="Q4" s="166" t="s">
        <v>1375</v>
      </c>
      <c r="R4" s="1503"/>
    </row>
    <row r="5" spans="2:18" ht="15.75" customHeight="1">
      <c r="B5" s="1504">
        <v>1</v>
      </c>
      <c r="C5" s="1845" t="s">
        <v>1911</v>
      </c>
      <c r="D5" s="1506"/>
      <c r="E5" s="1506">
        <v>3022</v>
      </c>
      <c r="F5" s="1507">
        <v>873</v>
      </c>
      <c r="G5" s="1508" t="s">
        <v>1621</v>
      </c>
      <c r="H5" s="1509">
        <v>5411.29711</v>
      </c>
      <c r="I5" s="1509">
        <v>2506.37888</v>
      </c>
      <c r="J5" s="1502"/>
      <c r="K5" s="1510">
        <v>966.14</v>
      </c>
      <c r="L5" s="1511">
        <v>676.19</v>
      </c>
      <c r="M5" s="1511">
        <v>1000</v>
      </c>
      <c r="N5" s="1511">
        <v>986.95</v>
      </c>
      <c r="O5" s="1512">
        <v>624.26</v>
      </c>
      <c r="P5" s="1511">
        <v>1000</v>
      </c>
      <c r="Q5" s="1513">
        <v>782.01</v>
      </c>
      <c r="R5" s="1503"/>
    </row>
    <row r="6" spans="2:18" ht="15.75" customHeight="1">
      <c r="B6" s="1514">
        <v>2</v>
      </c>
      <c r="C6" s="1515" t="s">
        <v>1622</v>
      </c>
      <c r="D6" s="1516"/>
      <c r="E6" s="1517">
        <v>3012</v>
      </c>
      <c r="F6" s="1518">
        <v>141</v>
      </c>
      <c r="G6" s="1519" t="s">
        <v>469</v>
      </c>
      <c r="H6" s="1520">
        <v>5470.7759</v>
      </c>
      <c r="I6" s="1520">
        <v>2476.62746</v>
      </c>
      <c r="J6" s="1502"/>
      <c r="K6" s="1521">
        <v>1000</v>
      </c>
      <c r="L6" s="1522">
        <v>1000</v>
      </c>
      <c r="M6" s="1522">
        <v>1000</v>
      </c>
      <c r="N6" s="1522">
        <v>478.72</v>
      </c>
      <c r="O6" s="1522">
        <v>1000</v>
      </c>
      <c r="P6" s="1522">
        <v>992.06</v>
      </c>
      <c r="Q6" s="1523">
        <v>348.53</v>
      </c>
      <c r="R6" s="1503"/>
    </row>
    <row r="7" spans="2:18" ht="15.75" customHeight="1">
      <c r="B7" s="1514">
        <v>3</v>
      </c>
      <c r="C7" s="1515" t="s">
        <v>1623</v>
      </c>
      <c r="D7" s="1516"/>
      <c r="E7" s="1524">
        <v>3022</v>
      </c>
      <c r="F7" s="1518">
        <v>414</v>
      </c>
      <c r="G7" s="1519" t="s">
        <v>1624</v>
      </c>
      <c r="H7" s="1520">
        <v>5479.58597</v>
      </c>
      <c r="I7" s="1520">
        <v>2415.76123</v>
      </c>
      <c r="J7" s="1502"/>
      <c r="K7" s="1525">
        <v>661.3</v>
      </c>
      <c r="L7" s="1522">
        <v>921.96</v>
      </c>
      <c r="M7" s="1522">
        <v>801.81</v>
      </c>
      <c r="N7" s="1522">
        <v>1000</v>
      </c>
      <c r="O7" s="1522">
        <v>953.32</v>
      </c>
      <c r="P7" s="1522">
        <v>802.51</v>
      </c>
      <c r="Q7" s="1526">
        <v>1000</v>
      </c>
      <c r="R7" s="1503"/>
    </row>
    <row r="8" spans="2:18" ht="15.75" customHeight="1">
      <c r="B8" s="1527">
        <v>4</v>
      </c>
      <c r="C8" s="1515" t="s">
        <v>1625</v>
      </c>
      <c r="D8" s="1516"/>
      <c r="E8" s="1517">
        <v>3022</v>
      </c>
      <c r="F8" s="1518">
        <v>154</v>
      </c>
      <c r="G8" s="1519" t="s">
        <v>1626</v>
      </c>
      <c r="H8" s="1520">
        <v>5764.5307</v>
      </c>
      <c r="I8" s="1520">
        <v>2342.49507</v>
      </c>
      <c r="J8" s="1502"/>
      <c r="K8" s="1521">
        <v>990.93</v>
      </c>
      <c r="L8" s="1522">
        <v>1000</v>
      </c>
      <c r="M8" s="1522">
        <v>870.63</v>
      </c>
      <c r="N8" s="1522">
        <v>961.74</v>
      </c>
      <c r="O8" s="1522">
        <v>941.23</v>
      </c>
      <c r="P8" s="1528">
        <v>583.28</v>
      </c>
      <c r="Q8" s="1526">
        <v>1000</v>
      </c>
      <c r="R8" s="1503"/>
    </row>
    <row r="9" spans="2:18" ht="15.75" customHeight="1">
      <c r="B9" s="1529">
        <v>5</v>
      </c>
      <c r="C9" s="1530" t="s">
        <v>1627</v>
      </c>
      <c r="D9" s="1516"/>
      <c r="E9" s="1517">
        <v>3022</v>
      </c>
      <c r="F9" s="1518">
        <v>154</v>
      </c>
      <c r="G9" s="1519" t="s">
        <v>1626</v>
      </c>
      <c r="H9" s="1520">
        <v>5518.20571</v>
      </c>
      <c r="I9" s="1520">
        <v>2240.71161</v>
      </c>
      <c r="J9" s="1531"/>
      <c r="K9" s="1521">
        <v>749.41</v>
      </c>
      <c r="L9" s="1522">
        <v>1000</v>
      </c>
      <c r="M9" s="1522">
        <v>919.68</v>
      </c>
      <c r="N9" s="1528">
        <v>631.16</v>
      </c>
      <c r="O9" s="1522">
        <v>857.91</v>
      </c>
      <c r="P9" s="1522">
        <v>1000</v>
      </c>
      <c r="Q9" s="1526">
        <v>991.2</v>
      </c>
      <c r="R9" s="1503"/>
    </row>
    <row r="10" spans="2:18" ht="15.75" customHeight="1">
      <c r="B10" s="1529">
        <v>6</v>
      </c>
      <c r="C10" s="1515" t="s">
        <v>1628</v>
      </c>
      <c r="D10" s="1516"/>
      <c r="E10" s="1524">
        <v>3009</v>
      </c>
      <c r="F10" s="1518">
        <v>542</v>
      </c>
      <c r="G10" s="1519" t="s">
        <v>1629</v>
      </c>
      <c r="H10" s="1520">
        <v>5963.92298</v>
      </c>
      <c r="I10" s="1520">
        <v>2231.05374</v>
      </c>
      <c r="J10" s="1502"/>
      <c r="K10" s="1521">
        <v>1000</v>
      </c>
      <c r="L10" s="1522">
        <v>1000</v>
      </c>
      <c r="M10" s="1522">
        <v>988.72</v>
      </c>
      <c r="N10" s="1522">
        <v>1000</v>
      </c>
      <c r="O10" s="1522">
        <v>975.2</v>
      </c>
      <c r="P10" s="1528">
        <v>697.06</v>
      </c>
      <c r="Q10" s="1526">
        <v>1000</v>
      </c>
      <c r="R10" s="1503"/>
    </row>
    <row r="11" spans="2:18" ht="15.75" customHeight="1" thickBot="1">
      <c r="B11" s="1532">
        <v>7</v>
      </c>
      <c r="C11" s="1533" t="s">
        <v>1630</v>
      </c>
      <c r="D11" s="1534"/>
      <c r="E11" s="1535">
        <v>3014</v>
      </c>
      <c r="F11" s="1536">
        <v>494</v>
      </c>
      <c r="G11" s="1537" t="s">
        <v>1631</v>
      </c>
      <c r="H11" s="1538">
        <v>5843.13676</v>
      </c>
      <c r="I11" s="1538">
        <v>1931.37627</v>
      </c>
      <c r="J11" s="1502"/>
      <c r="K11" s="1539">
        <v>951.6</v>
      </c>
      <c r="L11" s="1540">
        <v>1000</v>
      </c>
      <c r="M11" s="1540">
        <v>891.54</v>
      </c>
      <c r="N11" s="1541">
        <v>890.91</v>
      </c>
      <c r="O11" s="1540">
        <v>1000</v>
      </c>
      <c r="P11" s="1540">
        <v>1000</v>
      </c>
      <c r="Q11" s="1542">
        <v>1000</v>
      </c>
      <c r="R11" s="1503"/>
    </row>
    <row r="12" spans="2:18" ht="15.75" customHeight="1">
      <c r="B12" s="1543">
        <v>8</v>
      </c>
      <c r="C12" s="1505" t="s">
        <v>1632</v>
      </c>
      <c r="D12" s="1506"/>
      <c r="E12" s="1544">
        <v>3022</v>
      </c>
      <c r="F12" s="1507">
        <v>414</v>
      </c>
      <c r="G12" s="1508" t="s">
        <v>1624</v>
      </c>
      <c r="H12" s="1509">
        <v>5308.72877</v>
      </c>
      <c r="I12" s="1545"/>
      <c r="J12" s="1502"/>
      <c r="K12" s="1546">
        <v>308.25</v>
      </c>
      <c r="L12" s="1511">
        <v>551.43</v>
      </c>
      <c r="M12" s="1511">
        <v>998.98</v>
      </c>
      <c r="N12" s="1511">
        <v>1000</v>
      </c>
      <c r="O12" s="1511">
        <v>981.96</v>
      </c>
      <c r="P12" s="1511">
        <v>777.22</v>
      </c>
      <c r="Q12" s="1513">
        <v>999.14</v>
      </c>
      <c r="R12" s="1503"/>
    </row>
    <row r="13" spans="2:18" ht="15.75" customHeight="1">
      <c r="B13" s="1529">
        <v>9</v>
      </c>
      <c r="C13" s="1515" t="s">
        <v>1633</v>
      </c>
      <c r="D13" s="1516"/>
      <c r="E13" s="1524">
        <v>3020</v>
      </c>
      <c r="F13" s="1518">
        <v>303</v>
      </c>
      <c r="G13" s="1519" t="s">
        <v>1634</v>
      </c>
      <c r="H13" s="1520">
        <v>5273.68565</v>
      </c>
      <c r="I13" s="1545"/>
      <c r="J13" s="1502"/>
      <c r="K13" s="1525">
        <v>612.96</v>
      </c>
      <c r="L13" s="1522">
        <v>681.63</v>
      </c>
      <c r="M13" s="1522">
        <v>745.63</v>
      </c>
      <c r="N13" s="1522">
        <v>908.48</v>
      </c>
      <c r="O13" s="1522">
        <v>945.31</v>
      </c>
      <c r="P13" s="1522">
        <v>1000</v>
      </c>
      <c r="Q13" s="1526">
        <v>992.63</v>
      </c>
      <c r="R13" s="1503"/>
    </row>
    <row r="14" spans="2:18" ht="15.75" customHeight="1">
      <c r="B14" s="1529">
        <v>10</v>
      </c>
      <c r="C14" s="1515" t="s">
        <v>1635</v>
      </c>
      <c r="D14" s="1516" t="s">
        <v>85</v>
      </c>
      <c r="E14" s="1524">
        <v>3009</v>
      </c>
      <c r="F14" s="1518">
        <v>542</v>
      </c>
      <c r="G14" s="1519" t="s">
        <v>1629</v>
      </c>
      <c r="H14" s="1520">
        <v>5144.62815</v>
      </c>
      <c r="I14" s="1545"/>
      <c r="J14" s="1502"/>
      <c r="K14" s="1521">
        <v>1000</v>
      </c>
      <c r="L14" s="1528">
        <v>475.55</v>
      </c>
      <c r="M14" s="1522">
        <v>608.63</v>
      </c>
      <c r="N14" s="1522">
        <v>1000</v>
      </c>
      <c r="O14" s="1522">
        <v>810.9</v>
      </c>
      <c r="P14" s="1522">
        <v>761.95</v>
      </c>
      <c r="Q14" s="1526">
        <v>963.16</v>
      </c>
      <c r="R14" s="1503"/>
    </row>
    <row r="15" spans="2:18" ht="15.75" customHeight="1">
      <c r="B15" s="1529">
        <v>11</v>
      </c>
      <c r="C15" s="1515" t="s">
        <v>213</v>
      </c>
      <c r="D15" s="1516"/>
      <c r="E15" s="1524">
        <v>3016</v>
      </c>
      <c r="F15" s="1518">
        <v>669</v>
      </c>
      <c r="G15" s="1519" t="s">
        <v>1636</v>
      </c>
      <c r="H15" s="1520">
        <v>5089.32273</v>
      </c>
      <c r="I15" s="1545"/>
      <c r="J15" s="1502"/>
      <c r="K15" s="1521">
        <v>1000</v>
      </c>
      <c r="L15" s="1522">
        <v>1000</v>
      </c>
      <c r="M15" s="1522">
        <v>1000</v>
      </c>
      <c r="N15" s="1528">
        <v>384.57</v>
      </c>
      <c r="O15" s="1522">
        <v>884.53</v>
      </c>
      <c r="P15" s="1522">
        <v>807.74</v>
      </c>
      <c r="Q15" s="1526">
        <v>397.05</v>
      </c>
      <c r="R15" s="1503"/>
    </row>
    <row r="16" spans="2:18" ht="15.75" customHeight="1">
      <c r="B16" s="1529">
        <v>12</v>
      </c>
      <c r="C16" s="1515" t="s">
        <v>1637</v>
      </c>
      <c r="D16" s="1516"/>
      <c r="E16" s="1524">
        <v>3022</v>
      </c>
      <c r="F16" s="1547">
        <v>767</v>
      </c>
      <c r="G16" s="1519" t="s">
        <v>1638</v>
      </c>
      <c r="H16" s="1520">
        <v>5018.81035</v>
      </c>
      <c r="I16" s="1545"/>
      <c r="J16" s="1502"/>
      <c r="K16" s="1521">
        <v>945.45</v>
      </c>
      <c r="L16" s="1522">
        <v>908.83</v>
      </c>
      <c r="M16" s="1522">
        <v>669.4</v>
      </c>
      <c r="N16" s="1528">
        <v>255.75</v>
      </c>
      <c r="O16" s="1522">
        <v>1000</v>
      </c>
      <c r="P16" s="1522">
        <v>837.78</v>
      </c>
      <c r="Q16" s="1526">
        <v>657.36</v>
      </c>
      <c r="R16" s="1503"/>
    </row>
    <row r="17" spans="2:18" ht="15.75" customHeight="1">
      <c r="B17" s="1529">
        <v>13</v>
      </c>
      <c r="C17" s="1515" t="s">
        <v>1639</v>
      </c>
      <c r="D17" s="1516"/>
      <c r="E17" s="1524">
        <v>3003</v>
      </c>
      <c r="F17" s="1518">
        <v>647</v>
      </c>
      <c r="G17" s="1519" t="s">
        <v>683</v>
      </c>
      <c r="H17" s="1520">
        <v>5010.37462</v>
      </c>
      <c r="I17" s="1545"/>
      <c r="J17" s="1502"/>
      <c r="K17" s="1521">
        <v>874.98</v>
      </c>
      <c r="L17" s="1528">
        <v>683.81</v>
      </c>
      <c r="M17" s="1522">
        <v>720.79</v>
      </c>
      <c r="N17" s="1522">
        <v>717.3</v>
      </c>
      <c r="O17" s="1522">
        <v>792.62</v>
      </c>
      <c r="P17" s="1522">
        <v>1000</v>
      </c>
      <c r="Q17" s="1526">
        <v>904.69</v>
      </c>
      <c r="R17" s="1503"/>
    </row>
    <row r="18" spans="2:18" ht="15.75" customHeight="1">
      <c r="B18" s="1529">
        <v>14</v>
      </c>
      <c r="C18" s="1515" t="s">
        <v>1640</v>
      </c>
      <c r="D18" s="1516" t="s">
        <v>85</v>
      </c>
      <c r="E18" s="1524">
        <v>3009</v>
      </c>
      <c r="F18" s="1518">
        <v>542</v>
      </c>
      <c r="G18" s="1519" t="s">
        <v>1629</v>
      </c>
      <c r="H18" s="1520">
        <v>4969.67218</v>
      </c>
      <c r="I18" s="1545"/>
      <c r="J18" s="1502"/>
      <c r="K18" s="1521">
        <v>564.24</v>
      </c>
      <c r="L18" s="1522">
        <v>992.71</v>
      </c>
      <c r="M18" s="1528">
        <v>535.07</v>
      </c>
      <c r="N18" s="1522">
        <v>899.18</v>
      </c>
      <c r="O18" s="1522">
        <v>727.01</v>
      </c>
      <c r="P18" s="1522">
        <v>796.94</v>
      </c>
      <c r="Q18" s="1526">
        <v>989.6</v>
      </c>
      <c r="R18" s="1503"/>
    </row>
    <row r="19" spans="2:18" ht="15.75" customHeight="1">
      <c r="B19" s="1529">
        <v>15</v>
      </c>
      <c r="C19" s="1515" t="s">
        <v>1641</v>
      </c>
      <c r="D19" s="1516"/>
      <c r="E19" s="1517">
        <v>3022</v>
      </c>
      <c r="F19" s="1518">
        <v>355</v>
      </c>
      <c r="G19" s="1519" t="s">
        <v>1642</v>
      </c>
      <c r="H19" s="1520">
        <v>4961.59185</v>
      </c>
      <c r="I19" s="1545"/>
      <c r="J19" s="1502"/>
      <c r="K19" s="1521">
        <v>804.97</v>
      </c>
      <c r="L19" s="1522">
        <v>1000</v>
      </c>
      <c r="M19" s="1522">
        <v>827.75</v>
      </c>
      <c r="N19" s="1522">
        <v>665.4</v>
      </c>
      <c r="O19" s="1522">
        <v>1000</v>
      </c>
      <c r="P19" s="1522">
        <v>663.47</v>
      </c>
      <c r="Q19" s="1523">
        <v>587.22</v>
      </c>
      <c r="R19" s="1503"/>
    </row>
    <row r="20" spans="2:18" ht="15.75" customHeight="1">
      <c r="B20" s="1529">
        <v>16</v>
      </c>
      <c r="C20" s="1515" t="s">
        <v>1643</v>
      </c>
      <c r="D20" s="1516"/>
      <c r="E20" s="1517">
        <v>3022</v>
      </c>
      <c r="F20" s="1518">
        <v>154</v>
      </c>
      <c r="G20" s="1519" t="s">
        <v>1626</v>
      </c>
      <c r="H20" s="1520">
        <v>4919.58083</v>
      </c>
      <c r="I20" s="1545"/>
      <c r="J20" s="1502"/>
      <c r="K20" s="1521">
        <v>973.57</v>
      </c>
      <c r="L20" s="1528">
        <v>570.31</v>
      </c>
      <c r="M20" s="1522">
        <v>661.63</v>
      </c>
      <c r="N20" s="1522">
        <v>634.19</v>
      </c>
      <c r="O20" s="1522">
        <v>983.75</v>
      </c>
      <c r="P20" s="1522">
        <v>735.21</v>
      </c>
      <c r="Q20" s="1526">
        <v>931.23</v>
      </c>
      <c r="R20" s="1503"/>
    </row>
    <row r="21" spans="2:18" ht="15.75" customHeight="1">
      <c r="B21" s="1529">
        <v>17</v>
      </c>
      <c r="C21" s="1515" t="s">
        <v>1644</v>
      </c>
      <c r="D21" s="1516"/>
      <c r="E21" s="1517">
        <v>3014</v>
      </c>
      <c r="F21" s="1518">
        <v>494</v>
      </c>
      <c r="G21" s="1519" t="s">
        <v>1631</v>
      </c>
      <c r="H21" s="1520">
        <v>4899.49059</v>
      </c>
      <c r="I21" s="1545"/>
      <c r="J21" s="1502"/>
      <c r="K21" s="1521">
        <v>689.24</v>
      </c>
      <c r="L21" s="1528">
        <v>0</v>
      </c>
      <c r="M21" s="1522">
        <v>436.7</v>
      </c>
      <c r="N21" s="1522">
        <v>823.96</v>
      </c>
      <c r="O21" s="1522">
        <v>1000</v>
      </c>
      <c r="P21" s="1522">
        <v>985.14</v>
      </c>
      <c r="Q21" s="1526">
        <v>964.45</v>
      </c>
      <c r="R21" s="1503"/>
    </row>
    <row r="22" spans="2:18" ht="15.75" customHeight="1">
      <c r="B22" s="1529">
        <v>18</v>
      </c>
      <c r="C22" s="1515" t="s">
        <v>1645</v>
      </c>
      <c r="D22" s="1516"/>
      <c r="E22" s="1524">
        <v>3022</v>
      </c>
      <c r="F22" s="1547">
        <v>767</v>
      </c>
      <c r="G22" s="1519" t="s">
        <v>1638</v>
      </c>
      <c r="H22" s="1520">
        <v>4807.35622</v>
      </c>
      <c r="I22" s="1545"/>
      <c r="J22" s="1502"/>
      <c r="K22" s="1521">
        <v>869.85</v>
      </c>
      <c r="L22" s="1522">
        <v>553.93</v>
      </c>
      <c r="M22" s="1522">
        <v>1000</v>
      </c>
      <c r="N22" s="1522">
        <v>931.57</v>
      </c>
      <c r="O22" s="1522">
        <v>714.22</v>
      </c>
      <c r="P22" s="1522">
        <v>737.78</v>
      </c>
      <c r="Q22" s="1523">
        <v>378.3</v>
      </c>
      <c r="R22" s="1503"/>
    </row>
    <row r="23" spans="2:18" ht="15.75" customHeight="1">
      <c r="B23" s="1529">
        <v>19</v>
      </c>
      <c r="C23" s="1515" t="s">
        <v>1646</v>
      </c>
      <c r="D23" s="1516"/>
      <c r="E23" s="1516">
        <v>2071</v>
      </c>
      <c r="F23" s="1518">
        <v>974</v>
      </c>
      <c r="G23" s="1519" t="s">
        <v>1647</v>
      </c>
      <c r="H23" s="1520">
        <v>4775.00236</v>
      </c>
      <c r="I23" s="1545"/>
      <c r="J23" s="1502"/>
      <c r="K23" s="1521">
        <v>1000</v>
      </c>
      <c r="L23" s="1522">
        <v>725.29</v>
      </c>
      <c r="M23" s="1528">
        <v>0</v>
      </c>
      <c r="N23" s="1522">
        <v>685.67</v>
      </c>
      <c r="O23" s="1522">
        <v>710.6</v>
      </c>
      <c r="P23" s="1522">
        <v>990.84</v>
      </c>
      <c r="Q23" s="1526">
        <v>662.6</v>
      </c>
      <c r="R23" s="1503"/>
    </row>
    <row r="24" spans="2:18" ht="15.75" customHeight="1">
      <c r="B24" s="1529">
        <v>20</v>
      </c>
      <c r="C24" s="1515" t="s">
        <v>1648</v>
      </c>
      <c r="D24" s="1516"/>
      <c r="E24" s="1524">
        <v>3022</v>
      </c>
      <c r="F24" s="1518">
        <v>873</v>
      </c>
      <c r="G24" s="1519" t="s">
        <v>1621</v>
      </c>
      <c r="H24" s="1520">
        <v>4738.51095</v>
      </c>
      <c r="I24" s="1545"/>
      <c r="J24" s="1502"/>
      <c r="K24" s="1521">
        <v>856.2</v>
      </c>
      <c r="L24" s="1528">
        <v>0</v>
      </c>
      <c r="M24" s="1522">
        <v>560.74</v>
      </c>
      <c r="N24" s="1522">
        <v>836.14</v>
      </c>
      <c r="O24" s="1522">
        <v>1000</v>
      </c>
      <c r="P24" s="1522">
        <v>485.43</v>
      </c>
      <c r="Q24" s="1526">
        <v>1000</v>
      </c>
      <c r="R24" s="1503"/>
    </row>
    <row r="25" spans="2:18" ht="15.75" customHeight="1">
      <c r="B25" s="1529">
        <v>21</v>
      </c>
      <c r="C25" s="1515" t="s">
        <v>1649</v>
      </c>
      <c r="D25" s="1516"/>
      <c r="E25" s="1517">
        <v>3009</v>
      </c>
      <c r="F25" s="1518">
        <v>39</v>
      </c>
      <c r="G25" s="1519" t="s">
        <v>1650</v>
      </c>
      <c r="H25" s="1520">
        <v>4630.46399</v>
      </c>
      <c r="I25" s="342"/>
      <c r="J25" s="1502"/>
      <c r="K25" s="1525">
        <v>328.02</v>
      </c>
      <c r="L25" s="1522">
        <v>606.49</v>
      </c>
      <c r="M25" s="1522">
        <v>947.29</v>
      </c>
      <c r="N25" s="1522">
        <v>563.09</v>
      </c>
      <c r="O25" s="1522">
        <v>928.66</v>
      </c>
      <c r="P25" s="1522">
        <v>658.62</v>
      </c>
      <c r="Q25" s="1526">
        <v>926.32</v>
      </c>
      <c r="R25" s="1503"/>
    </row>
    <row r="26" spans="2:18" ht="15.75" customHeight="1">
      <c r="B26" s="1529">
        <v>22</v>
      </c>
      <c r="C26" s="1515" t="s">
        <v>1651</v>
      </c>
      <c r="D26" s="1516"/>
      <c r="E26" s="1524">
        <v>3022</v>
      </c>
      <c r="F26" s="1547">
        <v>767</v>
      </c>
      <c r="G26" s="1519" t="s">
        <v>1638</v>
      </c>
      <c r="H26" s="1520">
        <v>4613.31779</v>
      </c>
      <c r="I26" s="342"/>
      <c r="J26" s="1502"/>
      <c r="K26" s="1521">
        <v>581.53</v>
      </c>
      <c r="L26" s="1528">
        <v>413.26</v>
      </c>
      <c r="M26" s="1522">
        <v>496.96</v>
      </c>
      <c r="N26" s="1522">
        <v>554.27</v>
      </c>
      <c r="O26" s="1522">
        <v>980.56</v>
      </c>
      <c r="P26" s="1522">
        <v>1000</v>
      </c>
      <c r="Q26" s="1526">
        <v>1000</v>
      </c>
      <c r="R26" s="1503"/>
    </row>
    <row r="27" spans="2:18" ht="15.75" customHeight="1">
      <c r="B27" s="1529">
        <v>23</v>
      </c>
      <c r="C27" s="1515" t="s">
        <v>1652</v>
      </c>
      <c r="D27" s="1516"/>
      <c r="E27" s="1517">
        <v>3022</v>
      </c>
      <c r="F27" s="1518">
        <v>154</v>
      </c>
      <c r="G27" s="1519" t="s">
        <v>1626</v>
      </c>
      <c r="H27" s="1520">
        <v>4587.55818</v>
      </c>
      <c r="I27" s="1545"/>
      <c r="J27" s="1502"/>
      <c r="K27" s="1521">
        <v>1000</v>
      </c>
      <c r="L27" s="1522">
        <v>393.57</v>
      </c>
      <c r="M27" s="1522">
        <v>1000</v>
      </c>
      <c r="N27" s="1522">
        <v>687.81</v>
      </c>
      <c r="O27" s="1522">
        <v>695.96</v>
      </c>
      <c r="P27" s="1528">
        <v>0</v>
      </c>
      <c r="Q27" s="1526">
        <v>810.22</v>
      </c>
      <c r="R27" s="1503"/>
    </row>
    <row r="28" spans="2:18" ht="15.75" customHeight="1">
      <c r="B28" s="1529">
        <v>24</v>
      </c>
      <c r="C28" s="1515" t="s">
        <v>1653</v>
      </c>
      <c r="D28" s="1516"/>
      <c r="E28" s="1517">
        <v>3022</v>
      </c>
      <c r="F28" s="1518">
        <v>873</v>
      </c>
      <c r="G28" s="1519" t="s">
        <v>1621</v>
      </c>
      <c r="H28" s="1520">
        <v>4575.77194</v>
      </c>
      <c r="I28" s="1545"/>
      <c r="J28" s="1502"/>
      <c r="K28" s="1521">
        <v>597.9</v>
      </c>
      <c r="L28" s="1528">
        <v>428.75</v>
      </c>
      <c r="M28" s="1522">
        <v>603.02</v>
      </c>
      <c r="N28" s="1522">
        <v>812.65</v>
      </c>
      <c r="O28" s="1522">
        <v>863</v>
      </c>
      <c r="P28" s="1522">
        <v>1000</v>
      </c>
      <c r="Q28" s="1526">
        <v>699.19</v>
      </c>
      <c r="R28" s="1503"/>
    </row>
    <row r="29" spans="2:18" ht="15.75" customHeight="1">
      <c r="B29" s="1529">
        <v>25</v>
      </c>
      <c r="C29" s="1515" t="s">
        <v>1654</v>
      </c>
      <c r="D29" s="1516"/>
      <c r="E29" s="1524">
        <v>3022</v>
      </c>
      <c r="F29" s="1518">
        <v>873</v>
      </c>
      <c r="G29" s="1519" t="s">
        <v>1621</v>
      </c>
      <c r="H29" s="1520">
        <v>4544.67721</v>
      </c>
      <c r="I29" s="1545"/>
      <c r="J29" s="1502"/>
      <c r="K29" s="1525">
        <v>492.48</v>
      </c>
      <c r="L29" s="1522">
        <v>590.31</v>
      </c>
      <c r="M29" s="1522">
        <v>1000</v>
      </c>
      <c r="N29" s="1522">
        <v>1000</v>
      </c>
      <c r="O29" s="1522">
        <v>567.03</v>
      </c>
      <c r="P29" s="1522">
        <v>723.48</v>
      </c>
      <c r="Q29" s="1526">
        <v>663.86</v>
      </c>
      <c r="R29" s="1503"/>
    </row>
    <row r="30" spans="2:18" ht="15.75" customHeight="1">
      <c r="B30" s="1529">
        <v>26</v>
      </c>
      <c r="C30" s="1515" t="s">
        <v>1655</v>
      </c>
      <c r="D30" s="1516"/>
      <c r="E30" s="1524">
        <v>3022</v>
      </c>
      <c r="F30" s="1518">
        <v>873</v>
      </c>
      <c r="G30" s="1519" t="s">
        <v>1621</v>
      </c>
      <c r="H30" s="1520">
        <v>4541.32957</v>
      </c>
      <c r="I30" s="1545"/>
      <c r="J30" s="1502"/>
      <c r="K30" s="1521">
        <v>757.71</v>
      </c>
      <c r="L30" s="1528">
        <v>56.12</v>
      </c>
      <c r="M30" s="1522">
        <v>775.33</v>
      </c>
      <c r="N30" s="1522">
        <v>452.65</v>
      </c>
      <c r="O30" s="1522">
        <v>904.04</v>
      </c>
      <c r="P30" s="1522">
        <v>818.14</v>
      </c>
      <c r="Q30" s="1526">
        <v>833.45</v>
      </c>
      <c r="R30" s="1503"/>
    </row>
    <row r="31" spans="2:18" ht="15.75" customHeight="1">
      <c r="B31" s="1529">
        <v>27</v>
      </c>
      <c r="C31" s="1515" t="s">
        <v>1656</v>
      </c>
      <c r="D31" s="1516"/>
      <c r="E31" s="1517">
        <v>3009</v>
      </c>
      <c r="F31" s="1518">
        <v>39</v>
      </c>
      <c r="G31" s="1519" t="s">
        <v>1650</v>
      </c>
      <c r="H31" s="1520">
        <v>4522.68873</v>
      </c>
      <c r="I31" s="1545"/>
      <c r="J31" s="1502"/>
      <c r="K31" s="1521">
        <v>939.5</v>
      </c>
      <c r="L31" s="1522">
        <v>249.74</v>
      </c>
      <c r="M31" s="1528">
        <v>195.88</v>
      </c>
      <c r="N31" s="1522">
        <v>518</v>
      </c>
      <c r="O31" s="1522">
        <v>895.68</v>
      </c>
      <c r="P31" s="1522">
        <v>934.22</v>
      </c>
      <c r="Q31" s="1526">
        <v>985.55</v>
      </c>
      <c r="R31" s="1503"/>
    </row>
    <row r="32" spans="2:18" ht="15.75" customHeight="1">
      <c r="B32" s="1529">
        <v>28</v>
      </c>
      <c r="C32" s="1515" t="s">
        <v>1657</v>
      </c>
      <c r="D32" s="1516"/>
      <c r="E32" s="1517">
        <v>3022</v>
      </c>
      <c r="F32" s="1518">
        <v>355</v>
      </c>
      <c r="G32" s="1519" t="s">
        <v>1642</v>
      </c>
      <c r="H32" s="1520">
        <v>4519.36507</v>
      </c>
      <c r="I32" s="1545"/>
      <c r="J32" s="1502"/>
      <c r="K32" s="1521">
        <v>1000</v>
      </c>
      <c r="L32" s="1522">
        <v>919.35</v>
      </c>
      <c r="M32" s="1522">
        <v>524.28</v>
      </c>
      <c r="N32" s="1528">
        <v>395.08</v>
      </c>
      <c r="O32" s="1522">
        <v>722.95</v>
      </c>
      <c r="P32" s="1522">
        <v>488.15</v>
      </c>
      <c r="Q32" s="1526">
        <v>864.64</v>
      </c>
      <c r="R32" s="1503"/>
    </row>
    <row r="33" spans="2:18" ht="15.75" customHeight="1">
      <c r="B33" s="1529">
        <v>29</v>
      </c>
      <c r="C33" s="1515" t="s">
        <v>1658</v>
      </c>
      <c r="D33" s="1516"/>
      <c r="E33" s="1524">
        <v>3022</v>
      </c>
      <c r="F33" s="1518">
        <v>414</v>
      </c>
      <c r="G33" s="1519" t="s">
        <v>1624</v>
      </c>
      <c r="H33" s="1520">
        <v>4266.07592</v>
      </c>
      <c r="I33" s="1545"/>
      <c r="J33" s="1502"/>
      <c r="K33" s="1521">
        <v>806.61</v>
      </c>
      <c r="L33" s="1522">
        <v>866.89</v>
      </c>
      <c r="M33" s="1522">
        <v>543.15</v>
      </c>
      <c r="N33" s="1522">
        <v>528.33</v>
      </c>
      <c r="O33" s="1522">
        <v>798.32</v>
      </c>
      <c r="P33" s="1528">
        <v>376.8</v>
      </c>
      <c r="Q33" s="1526">
        <v>722.77</v>
      </c>
      <c r="R33" s="1503"/>
    </row>
    <row r="34" spans="2:18" ht="15.75" customHeight="1">
      <c r="B34" s="1529">
        <v>30</v>
      </c>
      <c r="C34" s="1515" t="s">
        <v>1659</v>
      </c>
      <c r="D34" s="1516" t="s">
        <v>85</v>
      </c>
      <c r="E34" s="1516">
        <v>3009</v>
      </c>
      <c r="F34" s="1518">
        <v>542</v>
      </c>
      <c r="G34" s="1519" t="s">
        <v>1629</v>
      </c>
      <c r="H34" s="1520">
        <v>4156.90253</v>
      </c>
      <c r="I34" s="1545"/>
      <c r="J34" s="1502"/>
      <c r="K34" s="1521">
        <v>725.53</v>
      </c>
      <c r="L34" s="1522">
        <v>539.88</v>
      </c>
      <c r="M34" s="1528">
        <v>345.29</v>
      </c>
      <c r="N34" s="1522">
        <v>654.32</v>
      </c>
      <c r="O34" s="1522">
        <v>877.64</v>
      </c>
      <c r="P34" s="1522">
        <v>689.02</v>
      </c>
      <c r="Q34" s="1526">
        <v>670.51</v>
      </c>
      <c r="R34" s="1503"/>
    </row>
    <row r="35" spans="2:18" ht="15.75" customHeight="1">
      <c r="B35" s="1529">
        <v>31</v>
      </c>
      <c r="C35" s="1515" t="s">
        <v>1660</v>
      </c>
      <c r="D35" s="1516"/>
      <c r="E35" s="1524">
        <v>3021</v>
      </c>
      <c r="F35" s="1547">
        <v>69</v>
      </c>
      <c r="G35" s="1519" t="s">
        <v>1661</v>
      </c>
      <c r="H35" s="1520">
        <v>4154.93409</v>
      </c>
      <c r="I35" s="1545"/>
      <c r="J35" s="1502"/>
      <c r="K35" s="1525">
        <v>0</v>
      </c>
      <c r="L35" s="1522">
        <v>656.72</v>
      </c>
      <c r="M35" s="1528">
        <v>0</v>
      </c>
      <c r="N35" s="1522">
        <v>540.24</v>
      </c>
      <c r="O35" s="1522">
        <v>1000</v>
      </c>
      <c r="P35" s="1522">
        <v>957.97</v>
      </c>
      <c r="Q35" s="1526">
        <v>1000</v>
      </c>
      <c r="R35" s="1503"/>
    </row>
    <row r="36" spans="2:18" ht="15.75" customHeight="1">
      <c r="B36" s="1529">
        <v>32</v>
      </c>
      <c r="C36" s="1515" t="s">
        <v>1662</v>
      </c>
      <c r="D36" s="1516"/>
      <c r="E36" s="1524">
        <v>3009</v>
      </c>
      <c r="F36" s="1518">
        <v>542</v>
      </c>
      <c r="G36" s="1519" t="s">
        <v>1629</v>
      </c>
      <c r="H36" s="1520">
        <v>4073.2087</v>
      </c>
      <c r="I36" s="1545"/>
      <c r="J36" s="1502"/>
      <c r="K36" s="1521">
        <v>779.02</v>
      </c>
      <c r="L36" s="1528">
        <v>235.11</v>
      </c>
      <c r="M36" s="1522">
        <v>354.88</v>
      </c>
      <c r="N36" s="1522">
        <v>1000</v>
      </c>
      <c r="O36" s="1522">
        <v>673.99</v>
      </c>
      <c r="P36" s="1522">
        <v>748.03</v>
      </c>
      <c r="Q36" s="1526">
        <v>517.28</v>
      </c>
      <c r="R36" s="1503"/>
    </row>
    <row r="37" spans="2:18" ht="15.75" customHeight="1">
      <c r="B37" s="1529">
        <v>33</v>
      </c>
      <c r="C37" s="1515" t="s">
        <v>1663</v>
      </c>
      <c r="D37" s="1516"/>
      <c r="E37" s="1548">
        <v>3004</v>
      </c>
      <c r="F37" s="1518">
        <v>610</v>
      </c>
      <c r="G37" s="1519" t="s">
        <v>1664</v>
      </c>
      <c r="H37" s="1520">
        <v>4042.77356</v>
      </c>
      <c r="I37" s="1545"/>
      <c r="J37" s="1502"/>
      <c r="K37" s="1521">
        <v>613.02</v>
      </c>
      <c r="L37" s="1528">
        <v>445.3</v>
      </c>
      <c r="M37" s="1522">
        <v>741.12</v>
      </c>
      <c r="N37" s="1522">
        <v>657.25</v>
      </c>
      <c r="O37" s="1522">
        <v>938.8</v>
      </c>
      <c r="P37" s="1522">
        <v>448.38</v>
      </c>
      <c r="Q37" s="1526">
        <v>644.21</v>
      </c>
      <c r="R37" s="1503"/>
    </row>
    <row r="38" spans="2:18" ht="15.75" customHeight="1">
      <c r="B38" s="1529">
        <v>34</v>
      </c>
      <c r="C38" s="1515" t="s">
        <v>1665</v>
      </c>
      <c r="D38" s="1516"/>
      <c r="E38" s="1517">
        <v>3022</v>
      </c>
      <c r="F38" s="1518">
        <v>873</v>
      </c>
      <c r="G38" s="1519" t="s">
        <v>1621</v>
      </c>
      <c r="H38" s="1520">
        <v>3975.41136</v>
      </c>
      <c r="I38" s="1545"/>
      <c r="J38" s="1502"/>
      <c r="K38" s="1521">
        <v>634.14</v>
      </c>
      <c r="L38" s="1522">
        <v>576.78</v>
      </c>
      <c r="M38" s="1522">
        <v>757.55</v>
      </c>
      <c r="N38" s="1522">
        <v>710.56</v>
      </c>
      <c r="O38" s="1522">
        <v>832.29</v>
      </c>
      <c r="P38" s="1522">
        <v>464.1</v>
      </c>
      <c r="Q38" s="1523">
        <v>348.39</v>
      </c>
      <c r="R38" s="1503"/>
    </row>
    <row r="39" spans="2:18" ht="15.75" customHeight="1">
      <c r="B39" s="1529">
        <v>35</v>
      </c>
      <c r="C39" s="1515" t="s">
        <v>1666</v>
      </c>
      <c r="D39" s="1516"/>
      <c r="E39" s="1524">
        <v>3022</v>
      </c>
      <c r="F39" s="1518">
        <v>376</v>
      </c>
      <c r="G39" s="1519" t="s">
        <v>981</v>
      </c>
      <c r="H39" s="1520">
        <v>3915.81125</v>
      </c>
      <c r="I39" s="1545"/>
      <c r="J39" s="1502"/>
      <c r="K39" s="1521">
        <v>636.98</v>
      </c>
      <c r="L39" s="1522">
        <v>796.77</v>
      </c>
      <c r="M39" s="1528">
        <v>0</v>
      </c>
      <c r="N39" s="1522">
        <v>264.35</v>
      </c>
      <c r="O39" s="1522">
        <v>602.84</v>
      </c>
      <c r="P39" s="1522">
        <v>879.39</v>
      </c>
      <c r="Q39" s="1526">
        <v>735.49</v>
      </c>
      <c r="R39" s="1503"/>
    </row>
    <row r="40" spans="2:18" ht="15.75" customHeight="1">
      <c r="B40" s="1529">
        <v>36</v>
      </c>
      <c r="C40" s="1515" t="s">
        <v>1667</v>
      </c>
      <c r="D40" s="1516"/>
      <c r="E40" s="1524">
        <v>3009</v>
      </c>
      <c r="F40" s="1518">
        <v>130</v>
      </c>
      <c r="G40" s="1519" t="s">
        <v>1668</v>
      </c>
      <c r="H40" s="1520">
        <v>3816.38254</v>
      </c>
      <c r="I40" s="1545"/>
      <c r="J40" s="1502"/>
      <c r="K40" s="1521">
        <v>496.38</v>
      </c>
      <c r="L40" s="1522">
        <v>716.72</v>
      </c>
      <c r="M40" s="1522">
        <v>758.02</v>
      </c>
      <c r="N40" s="1522">
        <v>695.41</v>
      </c>
      <c r="O40" s="1522">
        <v>570.13</v>
      </c>
      <c r="P40" s="1522">
        <v>579.71</v>
      </c>
      <c r="Q40" s="1523">
        <v>194.48</v>
      </c>
      <c r="R40" s="1503"/>
    </row>
    <row r="41" spans="2:18" ht="15.75" customHeight="1">
      <c r="B41" s="1529">
        <v>37</v>
      </c>
      <c r="C41" s="1515" t="s">
        <v>1669</v>
      </c>
      <c r="D41" s="1516"/>
      <c r="E41" s="1516">
        <v>2027</v>
      </c>
      <c r="F41" s="1547">
        <v>233</v>
      </c>
      <c r="G41" s="1519" t="s">
        <v>1670</v>
      </c>
      <c r="H41" s="1520">
        <v>3790.43763</v>
      </c>
      <c r="I41" s="1545"/>
      <c r="J41" s="1502"/>
      <c r="K41" s="1521">
        <v>601.08</v>
      </c>
      <c r="L41" s="1522">
        <v>636.26</v>
      </c>
      <c r="M41" s="1522">
        <v>845.81</v>
      </c>
      <c r="N41" s="1522">
        <v>409.64</v>
      </c>
      <c r="O41" s="1522">
        <v>729.56</v>
      </c>
      <c r="P41" s="1528">
        <v>382.32</v>
      </c>
      <c r="Q41" s="1526">
        <v>568.08</v>
      </c>
      <c r="R41" s="1503"/>
    </row>
    <row r="42" spans="2:18" ht="15.75" customHeight="1">
      <c r="B42" s="1529">
        <v>38</v>
      </c>
      <c r="C42" s="1515" t="s">
        <v>1671</v>
      </c>
      <c r="D42" s="1516"/>
      <c r="E42" s="1524">
        <v>3006</v>
      </c>
      <c r="F42" s="1518">
        <v>882</v>
      </c>
      <c r="G42" s="1519" t="s">
        <v>1672</v>
      </c>
      <c r="H42" s="1520">
        <v>3782.41761</v>
      </c>
      <c r="I42" s="1545"/>
      <c r="J42" s="1502"/>
      <c r="K42" s="1525">
        <v>0</v>
      </c>
      <c r="L42" s="1528">
        <v>0</v>
      </c>
      <c r="M42" s="1522">
        <v>689.17</v>
      </c>
      <c r="N42" s="1522">
        <v>1000</v>
      </c>
      <c r="O42" s="1522">
        <v>723.87</v>
      </c>
      <c r="P42" s="1522">
        <v>818.88</v>
      </c>
      <c r="Q42" s="1526">
        <v>550.5</v>
      </c>
      <c r="R42" s="1503"/>
    </row>
    <row r="43" spans="2:18" ht="15.75" customHeight="1">
      <c r="B43" s="1529">
        <v>39</v>
      </c>
      <c r="C43" s="1515" t="s">
        <v>1673</v>
      </c>
      <c r="D43" s="1516"/>
      <c r="E43" s="1524">
        <v>3009</v>
      </c>
      <c r="F43" s="1518">
        <v>130</v>
      </c>
      <c r="G43" s="1519" t="s">
        <v>1668</v>
      </c>
      <c r="H43" s="1520">
        <v>3594.92771</v>
      </c>
      <c r="I43" s="1545"/>
      <c r="J43" s="1502"/>
      <c r="K43" s="1521">
        <v>979.83</v>
      </c>
      <c r="L43" s="1528">
        <v>0</v>
      </c>
      <c r="M43" s="1528">
        <v>0</v>
      </c>
      <c r="N43" s="1522">
        <v>450.63</v>
      </c>
      <c r="O43" s="1522">
        <v>876.93</v>
      </c>
      <c r="P43" s="1522">
        <v>1000</v>
      </c>
      <c r="Q43" s="1526">
        <v>287.54</v>
      </c>
      <c r="R43" s="1503"/>
    </row>
    <row r="44" spans="2:18" ht="15.75" customHeight="1">
      <c r="B44" s="1529">
        <v>40</v>
      </c>
      <c r="C44" s="1515" t="s">
        <v>1674</v>
      </c>
      <c r="D44" s="1516"/>
      <c r="E44" s="1517">
        <v>3014</v>
      </c>
      <c r="F44" s="1518">
        <v>494</v>
      </c>
      <c r="G44" s="1519" t="s">
        <v>1631</v>
      </c>
      <c r="H44" s="1520">
        <v>3585.12267</v>
      </c>
      <c r="I44" s="1545"/>
      <c r="J44" s="1502"/>
      <c r="K44" s="1521">
        <v>753.25</v>
      </c>
      <c r="L44" s="1522">
        <v>675.17</v>
      </c>
      <c r="M44" s="1522">
        <v>371.86</v>
      </c>
      <c r="N44" s="1522">
        <v>694.02</v>
      </c>
      <c r="O44" s="1528">
        <v>0</v>
      </c>
      <c r="P44" s="1522">
        <v>756.52</v>
      </c>
      <c r="Q44" s="1526">
        <v>334.3</v>
      </c>
      <c r="R44" s="1503"/>
    </row>
    <row r="45" spans="2:18" ht="15.75" customHeight="1">
      <c r="B45" s="1529">
        <v>41</v>
      </c>
      <c r="C45" s="1515" t="s">
        <v>1675</v>
      </c>
      <c r="D45" s="1516"/>
      <c r="E45" s="1516">
        <v>3009</v>
      </c>
      <c r="F45" s="1547">
        <v>757</v>
      </c>
      <c r="G45" s="1519" t="s">
        <v>1676</v>
      </c>
      <c r="H45" s="1520">
        <v>3556.99944</v>
      </c>
      <c r="I45" s="1545"/>
      <c r="J45" s="1502"/>
      <c r="K45" s="1521">
        <v>378.12</v>
      </c>
      <c r="L45" s="1522">
        <v>468.24</v>
      </c>
      <c r="M45" s="1522">
        <v>1000</v>
      </c>
      <c r="N45" s="1522">
        <v>461.64</v>
      </c>
      <c r="O45" s="1528">
        <v>339.81</v>
      </c>
      <c r="P45" s="1522">
        <v>627.96</v>
      </c>
      <c r="Q45" s="1526">
        <v>621.03</v>
      </c>
      <c r="R45" s="1503"/>
    </row>
    <row r="46" spans="2:18" ht="15.75" customHeight="1">
      <c r="B46" s="1529">
        <v>42</v>
      </c>
      <c r="C46" s="1515" t="s">
        <v>1677</v>
      </c>
      <c r="D46" s="1516" t="s">
        <v>85</v>
      </c>
      <c r="E46" s="1516">
        <v>3022</v>
      </c>
      <c r="F46" s="1518">
        <v>873</v>
      </c>
      <c r="G46" s="1519" t="s">
        <v>1621</v>
      </c>
      <c r="H46" s="1520">
        <v>3512.86042</v>
      </c>
      <c r="I46" s="1545"/>
      <c r="J46" s="1502"/>
      <c r="K46" s="1521">
        <v>557.48</v>
      </c>
      <c r="L46" s="1522">
        <v>663.22</v>
      </c>
      <c r="M46" s="1528">
        <v>466.24</v>
      </c>
      <c r="N46" s="1522">
        <v>516.89</v>
      </c>
      <c r="O46" s="1522">
        <v>574.79</v>
      </c>
      <c r="P46" s="1522">
        <v>482.16</v>
      </c>
      <c r="Q46" s="1526">
        <v>718.33</v>
      </c>
      <c r="R46" s="1503"/>
    </row>
    <row r="47" spans="2:18" ht="15.75" customHeight="1">
      <c r="B47" s="1529">
        <v>43</v>
      </c>
      <c r="C47" s="1515" t="s">
        <v>1678</v>
      </c>
      <c r="D47" s="1516"/>
      <c r="E47" s="1548">
        <v>3004</v>
      </c>
      <c r="F47" s="1518">
        <v>610</v>
      </c>
      <c r="G47" s="1519" t="s">
        <v>1664</v>
      </c>
      <c r="H47" s="1520">
        <v>3423.89682</v>
      </c>
      <c r="I47" s="1545"/>
      <c r="J47" s="1502"/>
      <c r="K47" s="1521">
        <v>446.99</v>
      </c>
      <c r="L47" s="1522">
        <v>579.67</v>
      </c>
      <c r="M47" s="1522">
        <v>458</v>
      </c>
      <c r="N47" s="1522">
        <v>413.91</v>
      </c>
      <c r="O47" s="1522">
        <v>846</v>
      </c>
      <c r="P47" s="1528">
        <v>293.43</v>
      </c>
      <c r="Q47" s="1526">
        <v>679.33</v>
      </c>
      <c r="R47" s="1503"/>
    </row>
    <row r="48" spans="2:18" ht="15.75" customHeight="1">
      <c r="B48" s="1529">
        <v>44</v>
      </c>
      <c r="C48" s="1515" t="s">
        <v>1679</v>
      </c>
      <c r="D48" s="1516"/>
      <c r="E48" s="1516">
        <v>3022</v>
      </c>
      <c r="F48" s="1547">
        <v>767</v>
      </c>
      <c r="G48" s="1519" t="s">
        <v>1638</v>
      </c>
      <c r="H48" s="1520">
        <v>3303.98328</v>
      </c>
      <c r="I48" s="1545"/>
      <c r="J48" s="1502"/>
      <c r="K48" s="1521">
        <v>460.29</v>
      </c>
      <c r="L48" s="1522">
        <v>615.4</v>
      </c>
      <c r="M48" s="1522">
        <v>582.46</v>
      </c>
      <c r="N48" s="1528">
        <v>32.3</v>
      </c>
      <c r="O48" s="1522">
        <v>521.64</v>
      </c>
      <c r="P48" s="1522">
        <v>708.21</v>
      </c>
      <c r="Q48" s="1526">
        <v>415.98</v>
      </c>
      <c r="R48" s="1503"/>
    </row>
    <row r="49" spans="2:18" ht="15.75" customHeight="1">
      <c r="B49" s="1529">
        <v>45</v>
      </c>
      <c r="C49" s="1515" t="s">
        <v>1680</v>
      </c>
      <c r="D49" s="1516"/>
      <c r="E49" s="1516">
        <v>3009</v>
      </c>
      <c r="F49" s="1518">
        <v>542</v>
      </c>
      <c r="G49" s="1519" t="s">
        <v>1629</v>
      </c>
      <c r="H49" s="1520">
        <v>3084.72885</v>
      </c>
      <c r="I49" s="1545"/>
      <c r="J49" s="1502"/>
      <c r="K49" s="1521">
        <v>568.52</v>
      </c>
      <c r="L49" s="1522">
        <v>228.74</v>
      </c>
      <c r="M49" s="1528">
        <v>0</v>
      </c>
      <c r="N49" s="1522">
        <v>277.75</v>
      </c>
      <c r="O49" s="1522">
        <v>972.58</v>
      </c>
      <c r="P49" s="1522">
        <v>563.05</v>
      </c>
      <c r="Q49" s="1526">
        <v>474.09</v>
      </c>
      <c r="R49" s="1503"/>
    </row>
    <row r="50" spans="2:18" ht="15.75" customHeight="1">
      <c r="B50" s="1529">
        <v>46</v>
      </c>
      <c r="C50" s="1515" t="s">
        <v>1681</v>
      </c>
      <c r="D50" s="1516"/>
      <c r="E50" s="1516">
        <v>3021</v>
      </c>
      <c r="F50" s="1547">
        <v>172</v>
      </c>
      <c r="G50" s="1519" t="s">
        <v>1682</v>
      </c>
      <c r="H50" s="1520">
        <v>3004.44895</v>
      </c>
      <c r="I50" s="1545"/>
      <c r="J50" s="1502"/>
      <c r="K50" s="1521">
        <v>541.53</v>
      </c>
      <c r="L50" s="1522">
        <v>325.55</v>
      </c>
      <c r="M50" s="1522">
        <v>588.6</v>
      </c>
      <c r="N50" s="1522">
        <v>536.83</v>
      </c>
      <c r="O50" s="1522">
        <v>550.19</v>
      </c>
      <c r="P50" s="1528">
        <v>234.83</v>
      </c>
      <c r="Q50" s="1526">
        <v>461.75</v>
      </c>
      <c r="R50" s="1503"/>
    </row>
    <row r="51" spans="2:18" ht="15.75" customHeight="1" thickBot="1">
      <c r="B51" s="1532">
        <v>47</v>
      </c>
      <c r="C51" s="1533" t="s">
        <v>1683</v>
      </c>
      <c r="D51" s="1534"/>
      <c r="E51" s="1534">
        <v>3009</v>
      </c>
      <c r="F51" s="1536">
        <v>542</v>
      </c>
      <c r="G51" s="1537" t="s">
        <v>1629</v>
      </c>
      <c r="H51" s="1538">
        <v>2068.50382</v>
      </c>
      <c r="I51" s="1545"/>
      <c r="J51" s="1502"/>
      <c r="K51" s="1539">
        <v>468.03</v>
      </c>
      <c r="L51" s="1540">
        <v>782.39</v>
      </c>
      <c r="M51" s="1541">
        <v>0</v>
      </c>
      <c r="N51" s="1540">
        <v>818.08</v>
      </c>
      <c r="O51" s="1541">
        <v>0</v>
      </c>
      <c r="P51" s="1541">
        <v>0</v>
      </c>
      <c r="Q51" s="1549">
        <v>0</v>
      </c>
      <c r="R51" s="1503"/>
    </row>
    <row r="52" spans="2:18" ht="15.75" customHeight="1">
      <c r="B52" s="1550"/>
      <c r="C52" s="2"/>
      <c r="D52" s="1551"/>
      <c r="E52" s="2"/>
      <c r="F52" s="2"/>
      <c r="G52" s="2"/>
      <c r="H52" s="1552"/>
      <c r="I52" s="1497"/>
      <c r="J52" s="1497"/>
      <c r="K52" s="1497"/>
      <c r="L52" s="1497"/>
      <c r="M52" s="1497"/>
      <c r="N52" s="1497"/>
      <c r="O52" s="1497"/>
      <c r="P52" s="1497"/>
      <c r="Q52" s="1497"/>
      <c r="R52" s="1497"/>
    </row>
    <row r="53" spans="2:18" ht="15.75" customHeight="1" thickBot="1">
      <c r="B53" s="7" t="s">
        <v>1459</v>
      </c>
      <c r="C53" s="516"/>
      <c r="D53" s="1553"/>
      <c r="E53" s="2"/>
      <c r="F53" s="2"/>
      <c r="G53" s="2"/>
      <c r="H53" s="1552"/>
      <c r="I53" s="1497"/>
      <c r="J53" s="1497"/>
      <c r="K53" s="1497"/>
      <c r="L53" s="1497"/>
      <c r="M53" s="1497"/>
      <c r="N53" s="1497"/>
      <c r="O53" s="1497"/>
      <c r="P53" s="1497"/>
      <c r="Q53" s="1497"/>
      <c r="R53" s="1497"/>
    </row>
    <row r="54" spans="2:18" ht="15.75" customHeight="1" thickBot="1">
      <c r="B54" s="1498" t="s">
        <v>91</v>
      </c>
      <c r="C54" s="1499" t="s">
        <v>1617</v>
      </c>
      <c r="D54" s="1499" t="s">
        <v>1618</v>
      </c>
      <c r="E54" s="1499" t="s">
        <v>94</v>
      </c>
      <c r="F54" s="1500" t="s">
        <v>1684</v>
      </c>
      <c r="G54" s="1501" t="s">
        <v>1619</v>
      </c>
      <c r="H54" s="1498" t="s">
        <v>1</v>
      </c>
      <c r="I54" s="1497"/>
      <c r="J54" s="1497"/>
      <c r="K54" s="1497"/>
      <c r="L54" s="1497"/>
      <c r="M54" s="1497"/>
      <c r="N54" s="1497"/>
      <c r="O54" s="1497"/>
      <c r="P54" s="1497"/>
      <c r="Q54" s="1497"/>
      <c r="R54" s="1497"/>
    </row>
    <row r="55" spans="2:18" ht="15.75" customHeight="1">
      <c r="B55" s="1554">
        <v>1</v>
      </c>
      <c r="C55" s="1515" t="s">
        <v>1635</v>
      </c>
      <c r="D55" s="1516" t="s">
        <v>85</v>
      </c>
      <c r="E55" s="1516">
        <v>3009</v>
      </c>
      <c r="F55" s="1518">
        <v>542</v>
      </c>
      <c r="G55" s="1519" t="s">
        <v>1629</v>
      </c>
      <c r="H55" s="1520">
        <v>5144.62815</v>
      </c>
      <c r="I55" s="1497"/>
      <c r="J55" s="1497"/>
      <c r="K55" s="1497"/>
      <c r="L55" s="1497"/>
      <c r="M55" s="1497"/>
      <c r="N55" s="1497"/>
      <c r="O55" s="1497"/>
      <c r="P55" s="1497"/>
      <c r="Q55" s="1497"/>
      <c r="R55" s="1497"/>
    </row>
    <row r="56" spans="2:18" ht="15.75" customHeight="1">
      <c r="B56" s="1555">
        <v>2</v>
      </c>
      <c r="C56" s="1515" t="s">
        <v>1640</v>
      </c>
      <c r="D56" s="1516" t="s">
        <v>85</v>
      </c>
      <c r="E56" s="1516">
        <v>3009</v>
      </c>
      <c r="F56" s="1518">
        <v>542</v>
      </c>
      <c r="G56" s="1519" t="s">
        <v>1629</v>
      </c>
      <c r="H56" s="1520">
        <v>4969.67218</v>
      </c>
      <c r="I56" s="1497"/>
      <c r="J56" s="1497"/>
      <c r="K56" s="1497"/>
      <c r="L56" s="1497"/>
      <c r="M56" s="1497"/>
      <c r="N56" s="1497"/>
      <c r="O56" s="1497"/>
      <c r="P56" s="1497"/>
      <c r="Q56" s="1497"/>
      <c r="R56" s="1497"/>
    </row>
    <row r="57" spans="2:18" ht="15.75" customHeight="1">
      <c r="B57" s="1554">
        <v>3</v>
      </c>
      <c r="C57" s="1515" t="s">
        <v>1659</v>
      </c>
      <c r="D57" s="1516" t="s">
        <v>85</v>
      </c>
      <c r="E57" s="1516">
        <v>3009</v>
      </c>
      <c r="F57" s="1518">
        <v>542</v>
      </c>
      <c r="G57" s="1519" t="s">
        <v>1629</v>
      </c>
      <c r="H57" s="1520">
        <v>4156.90253</v>
      </c>
      <c r="I57" s="1497"/>
      <c r="J57" s="1497"/>
      <c r="K57" s="1497"/>
      <c r="L57" s="1497"/>
      <c r="M57" s="1497"/>
      <c r="N57" s="1497"/>
      <c r="O57" s="1497"/>
      <c r="P57" s="1497"/>
      <c r="Q57" s="1497"/>
      <c r="R57" s="1497"/>
    </row>
    <row r="58" spans="2:18" ht="15.75" customHeight="1" thickBot="1">
      <c r="B58" s="1556">
        <v>4</v>
      </c>
      <c r="C58" s="1533" t="s">
        <v>1677</v>
      </c>
      <c r="D58" s="1534" t="s">
        <v>85</v>
      </c>
      <c r="E58" s="1534">
        <v>3022</v>
      </c>
      <c r="F58" s="1536">
        <v>873</v>
      </c>
      <c r="G58" s="1537" t="s">
        <v>1621</v>
      </c>
      <c r="H58" s="1538">
        <v>3512.86042</v>
      </c>
      <c r="I58" s="1497"/>
      <c r="J58" s="1497"/>
      <c r="K58" s="1497"/>
      <c r="L58" s="1497"/>
      <c r="M58" s="1497"/>
      <c r="N58" s="1497"/>
      <c r="O58" s="1497"/>
      <c r="P58" s="1497"/>
      <c r="Q58" s="1497"/>
      <c r="R58" s="1497"/>
    </row>
    <row r="59" spans="2:18" ht="15.75" customHeight="1">
      <c r="B59" s="1550"/>
      <c r="C59" s="1557"/>
      <c r="D59" s="1551"/>
      <c r="E59" s="1558"/>
      <c r="F59" s="1559"/>
      <c r="G59" s="1560"/>
      <c r="H59" s="1561"/>
      <c r="I59" s="1497"/>
      <c r="J59" s="1497"/>
      <c r="K59" s="1497"/>
      <c r="L59" s="1497"/>
      <c r="M59" s="1497"/>
      <c r="N59" s="1497"/>
      <c r="O59" s="1497"/>
      <c r="P59" s="1497"/>
      <c r="Q59" s="1497"/>
      <c r="R59" s="1497"/>
    </row>
    <row r="60" spans="2:18" ht="15.75" customHeight="1">
      <c r="B60" s="1497"/>
      <c r="C60" s="1497"/>
      <c r="D60" s="1497"/>
      <c r="E60" s="1497"/>
      <c r="F60" s="1497"/>
      <c r="G60" s="1497"/>
      <c r="H60" s="1497"/>
      <c r="I60" s="1497"/>
      <c r="J60" s="1497"/>
      <c r="K60" s="1497"/>
      <c r="L60" s="1497"/>
      <c r="M60" s="1497"/>
      <c r="N60" s="1497"/>
      <c r="O60" s="1497"/>
      <c r="P60" s="1497"/>
      <c r="Q60" s="1497"/>
      <c r="R60" s="1497"/>
    </row>
    <row r="61" spans="2:18" ht="15.75" customHeight="1">
      <c r="B61" s="1497"/>
      <c r="C61" s="1497"/>
      <c r="D61" s="1497"/>
      <c r="E61" s="1497"/>
      <c r="F61" s="1497"/>
      <c r="G61" s="1497"/>
      <c r="H61" s="1497"/>
      <c r="I61" s="1497"/>
      <c r="J61" s="1497"/>
      <c r="K61" s="1497"/>
      <c r="L61" s="1497"/>
      <c r="M61" s="1497"/>
      <c r="N61" s="1497"/>
      <c r="O61" s="1497"/>
      <c r="P61" s="1497"/>
      <c r="Q61" s="1497"/>
      <c r="R61" s="1497"/>
    </row>
    <row r="62" spans="2:18" ht="15.75" customHeight="1">
      <c r="B62" s="1562"/>
      <c r="C62" s="1557"/>
      <c r="D62" s="1551"/>
      <c r="E62" s="1558"/>
      <c r="F62" s="1563"/>
      <c r="G62" s="1560"/>
      <c r="H62" s="1561"/>
      <c r="I62" s="1497"/>
      <c r="J62" s="1497"/>
      <c r="K62" s="1497"/>
      <c r="L62" s="1497"/>
      <c r="M62" s="1497"/>
      <c r="N62" s="1497"/>
      <c r="O62" s="1497"/>
      <c r="P62" s="1497"/>
      <c r="Q62" s="1497"/>
      <c r="R62" s="1497"/>
    </row>
    <row r="63" spans="2:18" ht="15.75" customHeight="1">
      <c r="B63" s="1497"/>
      <c r="C63" s="1497"/>
      <c r="D63" s="1497"/>
      <c r="E63" s="1497"/>
      <c r="F63" s="1497"/>
      <c r="G63" s="1497"/>
      <c r="H63" s="1497"/>
      <c r="I63" s="1497"/>
      <c r="J63" s="1497"/>
      <c r="K63" s="1497"/>
      <c r="L63" s="1497"/>
      <c r="M63" s="1497"/>
      <c r="N63" s="1497"/>
      <c r="O63" s="1497"/>
      <c r="P63" s="1497"/>
      <c r="Q63" s="1497"/>
      <c r="R63" s="1497"/>
    </row>
    <row r="64" spans="2:18" ht="15.75" customHeight="1">
      <c r="B64" s="1497"/>
      <c r="C64" s="1497"/>
      <c r="D64" s="1497"/>
      <c r="E64" s="1497"/>
      <c r="F64" s="1497"/>
      <c r="G64" s="1497"/>
      <c r="H64" s="1497"/>
      <c r="I64" s="1497"/>
      <c r="J64" s="1497"/>
      <c r="K64" s="1497"/>
      <c r="L64" s="1497"/>
      <c r="M64" s="1497"/>
      <c r="N64" s="1497"/>
      <c r="O64" s="1497"/>
      <c r="P64" s="1497"/>
      <c r="Q64" s="1497"/>
      <c r="R64" s="1497"/>
    </row>
    <row r="65" spans="2:18" ht="15.75" customHeight="1">
      <c r="B65" s="1497"/>
      <c r="C65" s="1497"/>
      <c r="D65" s="1497"/>
      <c r="E65" s="1497"/>
      <c r="F65" s="1497"/>
      <c r="G65" s="1497"/>
      <c r="H65" s="1497"/>
      <c r="I65" s="1497"/>
      <c r="J65" s="1497"/>
      <c r="K65" s="1497"/>
      <c r="L65" s="1497"/>
      <c r="M65" s="1497"/>
      <c r="N65" s="1497"/>
      <c r="O65" s="1497"/>
      <c r="P65" s="1497"/>
      <c r="Q65" s="1497"/>
      <c r="R65" s="1497"/>
    </row>
    <row r="66" spans="2:18" ht="15.75" customHeight="1">
      <c r="B66" s="1497"/>
      <c r="C66" s="1497"/>
      <c r="D66" s="1497"/>
      <c r="E66" s="1497"/>
      <c r="F66" s="1497"/>
      <c r="G66" s="1497"/>
      <c r="H66" s="1497"/>
      <c r="I66" s="1497"/>
      <c r="J66" s="1497"/>
      <c r="K66" s="1497"/>
      <c r="L66" s="1497"/>
      <c r="M66" s="1497"/>
      <c r="N66" s="1497"/>
      <c r="O66" s="1497"/>
      <c r="P66" s="1497"/>
      <c r="Q66" s="1497"/>
      <c r="R66" s="1497"/>
    </row>
    <row r="67" spans="2:18" ht="15.75" customHeight="1">
      <c r="B67" s="1497"/>
      <c r="C67" s="1497"/>
      <c r="D67" s="1497"/>
      <c r="E67" s="1497"/>
      <c r="F67" s="1497"/>
      <c r="G67" s="1497"/>
      <c r="H67" s="1497"/>
      <c r="I67" s="1497"/>
      <c r="J67" s="1497"/>
      <c r="K67" s="1497"/>
      <c r="L67" s="1497"/>
      <c r="M67" s="1497"/>
      <c r="N67" s="1497"/>
      <c r="O67" s="1497"/>
      <c r="P67" s="1497"/>
      <c r="Q67" s="1497"/>
      <c r="R67" s="1497"/>
    </row>
    <row r="68" spans="2:18" ht="15.75" customHeight="1">
      <c r="B68" s="1497"/>
      <c r="C68" s="1497"/>
      <c r="D68" s="1497"/>
      <c r="E68" s="1497"/>
      <c r="F68" s="1497"/>
      <c r="G68" s="1497"/>
      <c r="H68" s="1497"/>
      <c r="I68" s="1497"/>
      <c r="J68" s="1497"/>
      <c r="K68" s="1497"/>
      <c r="L68" s="1497"/>
      <c r="M68" s="1497"/>
      <c r="N68" s="1497"/>
      <c r="O68" s="1497"/>
      <c r="P68" s="1497"/>
      <c r="Q68" s="1497"/>
      <c r="R68" s="1497"/>
    </row>
    <row r="69" spans="2:18" ht="15.75" customHeight="1">
      <c r="B69" s="1497"/>
      <c r="C69" s="1497"/>
      <c r="D69" s="1497"/>
      <c r="E69" s="1497"/>
      <c r="F69" s="1497"/>
      <c r="G69" s="1497"/>
      <c r="H69" s="1497"/>
      <c r="I69" s="1497"/>
      <c r="J69" s="1497"/>
      <c r="K69" s="1497"/>
      <c r="L69" s="1497"/>
      <c r="M69" s="1497"/>
      <c r="N69" s="1497"/>
      <c r="O69" s="1497"/>
      <c r="P69" s="1497"/>
      <c r="Q69" s="1497"/>
      <c r="R69" s="1497"/>
    </row>
    <row r="70" spans="2:18" ht="15.75" customHeight="1">
      <c r="B70" s="1497"/>
      <c r="C70" s="1497"/>
      <c r="D70" s="1497"/>
      <c r="E70" s="1497"/>
      <c r="F70" s="1497"/>
      <c r="G70" s="1497"/>
      <c r="H70" s="1497"/>
      <c r="I70" s="1497"/>
      <c r="J70" s="1497"/>
      <c r="K70" s="1497"/>
      <c r="L70" s="1497"/>
      <c r="M70" s="1497"/>
      <c r="N70" s="1497"/>
      <c r="O70" s="1497"/>
      <c r="P70" s="1497"/>
      <c r="Q70" s="1497"/>
      <c r="R70" s="1497"/>
    </row>
    <row r="71" spans="2:18" ht="15.75" customHeight="1">
      <c r="B71" s="1497"/>
      <c r="C71" s="1497"/>
      <c r="D71" s="1497"/>
      <c r="E71" s="1497"/>
      <c r="F71" s="1497"/>
      <c r="G71" s="1497"/>
      <c r="H71" s="1497"/>
      <c r="I71" s="1497"/>
      <c r="J71" s="1497"/>
      <c r="K71" s="1497"/>
      <c r="L71" s="1497"/>
      <c r="M71" s="1497"/>
      <c r="N71" s="1497"/>
      <c r="O71" s="1497"/>
      <c r="P71" s="1497"/>
      <c r="Q71" s="1497"/>
      <c r="R71" s="1497"/>
    </row>
    <row r="72" spans="2:18" ht="15.75" customHeight="1">
      <c r="B72" s="1497"/>
      <c r="C72" s="1497"/>
      <c r="D72" s="1497"/>
      <c r="E72" s="1497"/>
      <c r="F72" s="1497"/>
      <c r="G72" s="1497"/>
      <c r="H72" s="1497"/>
      <c r="I72" s="1497"/>
      <c r="J72" s="1497"/>
      <c r="K72" s="1497"/>
      <c r="L72" s="1497"/>
      <c r="M72" s="1497"/>
      <c r="N72" s="1497"/>
      <c r="O72" s="1497"/>
      <c r="P72" s="1497"/>
      <c r="Q72" s="1497"/>
      <c r="R72" s="1497"/>
    </row>
    <row r="73" spans="2:18" ht="15.75" customHeight="1">
      <c r="B73" s="1497"/>
      <c r="C73" s="1497"/>
      <c r="D73" s="1497"/>
      <c r="E73" s="1497"/>
      <c r="F73" s="1497"/>
      <c r="G73" s="1497"/>
      <c r="H73" s="1497"/>
      <c r="I73" s="1497"/>
      <c r="J73" s="1497"/>
      <c r="K73" s="1497"/>
      <c r="L73" s="1497"/>
      <c r="M73" s="1497"/>
      <c r="N73" s="1497"/>
      <c r="O73" s="1497"/>
      <c r="P73" s="1497"/>
      <c r="Q73" s="1497"/>
      <c r="R73" s="1497"/>
    </row>
    <row r="74" spans="2:18" ht="15.75" customHeight="1">
      <c r="B74" s="1497"/>
      <c r="C74" s="1497"/>
      <c r="D74" s="1497"/>
      <c r="E74" s="1497"/>
      <c r="F74" s="1497"/>
      <c r="G74" s="1497"/>
      <c r="H74" s="1497"/>
      <c r="I74" s="1497"/>
      <c r="J74" s="1497"/>
      <c r="K74" s="1497"/>
      <c r="L74" s="1497"/>
      <c r="M74" s="1497"/>
      <c r="N74" s="1497"/>
      <c r="O74" s="1497"/>
      <c r="P74" s="1497"/>
      <c r="Q74" s="1497"/>
      <c r="R74" s="1497"/>
    </row>
    <row r="75" spans="2:18" ht="15.75" customHeight="1">
      <c r="B75" s="1497"/>
      <c r="C75" s="1497"/>
      <c r="D75" s="1497"/>
      <c r="E75" s="1497"/>
      <c r="F75" s="1497"/>
      <c r="G75" s="1497"/>
      <c r="H75" s="1497"/>
      <c r="I75" s="1497"/>
      <c r="J75" s="1497"/>
      <c r="K75" s="1497"/>
      <c r="L75" s="1497"/>
      <c r="M75" s="1497"/>
      <c r="N75" s="1497"/>
      <c r="O75" s="1497"/>
      <c r="P75" s="1497"/>
      <c r="Q75" s="1497"/>
      <c r="R75" s="1497"/>
    </row>
    <row r="76" spans="2:18" ht="15.75" customHeight="1">
      <c r="B76" s="1497"/>
      <c r="C76" s="1497"/>
      <c r="D76" s="1497"/>
      <c r="E76" s="1497"/>
      <c r="F76" s="1497"/>
      <c r="G76" s="1497"/>
      <c r="H76" s="1497"/>
      <c r="I76" s="1497"/>
      <c r="J76" s="1497"/>
      <c r="K76" s="1497"/>
      <c r="L76" s="1497"/>
      <c r="M76" s="1497"/>
      <c r="N76" s="1497"/>
      <c r="O76" s="1497"/>
      <c r="P76" s="1497"/>
      <c r="Q76" s="1497"/>
      <c r="R76" s="1497"/>
    </row>
    <row r="77" spans="2:18" ht="15.75" customHeight="1">
      <c r="B77" s="1497"/>
      <c r="C77" s="1497"/>
      <c r="D77" s="1497"/>
      <c r="E77" s="1497"/>
      <c r="F77" s="1497"/>
      <c r="G77" s="1497"/>
      <c r="H77" s="1497"/>
      <c r="I77" s="1497"/>
      <c r="J77" s="1497"/>
      <c r="K77" s="1497"/>
      <c r="L77" s="1497"/>
      <c r="M77" s="1497"/>
      <c r="N77" s="1497"/>
      <c r="O77" s="1497"/>
      <c r="P77" s="1497"/>
      <c r="Q77" s="1497"/>
      <c r="R77" s="1497"/>
    </row>
    <row r="78" spans="2:18" ht="15.75" customHeight="1">
      <c r="B78" s="1497"/>
      <c r="C78" s="1497"/>
      <c r="D78" s="1497"/>
      <c r="E78" s="1497"/>
      <c r="F78" s="1497"/>
      <c r="G78" s="1497"/>
      <c r="H78" s="1497"/>
      <c r="I78" s="1497"/>
      <c r="J78" s="1497"/>
      <c r="K78" s="1497"/>
      <c r="L78" s="1497"/>
      <c r="M78" s="1497"/>
      <c r="N78" s="1497"/>
      <c r="O78" s="1497"/>
      <c r="P78" s="1497"/>
      <c r="Q78" s="1497"/>
      <c r="R78" s="1497"/>
    </row>
    <row r="79" spans="2:18" ht="15.75" customHeight="1">
      <c r="B79" s="1497"/>
      <c r="C79" s="1497"/>
      <c r="D79" s="1497"/>
      <c r="E79" s="1497"/>
      <c r="F79" s="1497"/>
      <c r="G79" s="1497"/>
      <c r="H79" s="1497"/>
      <c r="I79" s="1497"/>
      <c r="J79" s="1497"/>
      <c r="K79" s="1497"/>
      <c r="L79" s="1497"/>
      <c r="M79" s="1497"/>
      <c r="N79" s="1497"/>
      <c r="O79" s="1497"/>
      <c r="P79" s="1497"/>
      <c r="Q79" s="1497"/>
      <c r="R79" s="1497"/>
    </row>
    <row r="80" spans="2:18" ht="15.75" customHeight="1">
      <c r="B80" s="1497"/>
      <c r="C80" s="1497"/>
      <c r="D80" s="1497"/>
      <c r="E80" s="1497"/>
      <c r="F80" s="1497"/>
      <c r="G80" s="1497"/>
      <c r="H80" s="1497"/>
      <c r="I80" s="1497"/>
      <c r="J80" s="1497"/>
      <c r="K80" s="1497"/>
      <c r="L80" s="1497"/>
      <c r="M80" s="1497"/>
      <c r="N80" s="1497"/>
      <c r="O80" s="1497"/>
      <c r="P80" s="1497"/>
      <c r="Q80" s="1497"/>
      <c r="R80" s="1497"/>
    </row>
    <row r="81" spans="2:18" ht="15.75" customHeight="1">
      <c r="B81" s="1497"/>
      <c r="C81" s="1497"/>
      <c r="D81" s="1497"/>
      <c r="E81" s="1497"/>
      <c r="F81" s="1497"/>
      <c r="G81" s="1497"/>
      <c r="H81" s="1497"/>
      <c r="I81" s="1497"/>
      <c r="J81" s="1497"/>
      <c r="K81" s="1497"/>
      <c r="L81" s="1497"/>
      <c r="M81" s="1497"/>
      <c r="N81" s="1497"/>
      <c r="O81" s="1497"/>
      <c r="P81" s="1497"/>
      <c r="Q81" s="1497"/>
      <c r="R81" s="1497"/>
    </row>
    <row r="82" spans="2:18" ht="15.75" customHeight="1">
      <c r="B82" s="1497"/>
      <c r="C82" s="1497"/>
      <c r="D82" s="1497"/>
      <c r="E82" s="1497"/>
      <c r="F82" s="1497"/>
      <c r="G82" s="1497"/>
      <c r="H82" s="1497"/>
      <c r="I82" s="1497"/>
      <c r="J82" s="1497"/>
      <c r="K82" s="1497"/>
      <c r="L82" s="1497"/>
      <c r="M82" s="1497"/>
      <c r="N82" s="1497"/>
      <c r="O82" s="1497"/>
      <c r="P82" s="1497"/>
      <c r="Q82" s="1497"/>
      <c r="R82" s="1497"/>
    </row>
    <row r="83" spans="2:18" ht="15.75" customHeight="1">
      <c r="B83" s="1497"/>
      <c r="C83" s="1497"/>
      <c r="D83" s="1497"/>
      <c r="E83" s="1497"/>
      <c r="F83" s="1497"/>
      <c r="G83" s="1497"/>
      <c r="H83" s="1497"/>
      <c r="I83" s="1497"/>
      <c r="J83" s="1497"/>
      <c r="K83" s="1497"/>
      <c r="L83" s="1497"/>
      <c r="M83" s="1497"/>
      <c r="N83" s="1497"/>
      <c r="O83" s="1497"/>
      <c r="P83" s="1497"/>
      <c r="Q83" s="1497"/>
      <c r="R83" s="1497"/>
    </row>
    <row r="84" spans="2:18" ht="15.75" customHeight="1">
      <c r="B84" s="1497"/>
      <c r="C84" s="1497"/>
      <c r="D84" s="1497"/>
      <c r="E84" s="1497"/>
      <c r="F84" s="1497"/>
      <c r="G84" s="1497"/>
      <c r="H84" s="1497"/>
      <c r="I84" s="1497"/>
      <c r="J84" s="1497"/>
      <c r="K84" s="1497"/>
      <c r="L84" s="1497"/>
      <c r="M84" s="1497"/>
      <c r="N84" s="1497"/>
      <c r="O84" s="1497"/>
      <c r="P84" s="1497"/>
      <c r="Q84" s="1497"/>
      <c r="R84" s="1497"/>
    </row>
    <row r="85" spans="2:18" ht="15.75" customHeight="1">
      <c r="B85" s="1497"/>
      <c r="C85" s="1497"/>
      <c r="D85" s="1497"/>
      <c r="E85" s="1497"/>
      <c r="F85" s="1497"/>
      <c r="G85" s="1497"/>
      <c r="H85" s="1497"/>
      <c r="I85" s="1497"/>
      <c r="J85" s="1497"/>
      <c r="K85" s="1497"/>
      <c r="L85" s="1497"/>
      <c r="M85" s="1497"/>
      <c r="N85" s="1497"/>
      <c r="O85" s="1497"/>
      <c r="P85" s="1497"/>
      <c r="Q85" s="1497"/>
      <c r="R85" s="1497"/>
    </row>
    <row r="86" spans="2:18" ht="15.75" customHeight="1">
      <c r="B86" s="1497"/>
      <c r="C86" s="1497"/>
      <c r="D86" s="1497"/>
      <c r="E86" s="1497"/>
      <c r="F86" s="1497"/>
      <c r="G86" s="1497"/>
      <c r="H86" s="1497"/>
      <c r="I86" s="1497"/>
      <c r="J86" s="1497"/>
      <c r="K86" s="1497"/>
      <c r="L86" s="1497"/>
      <c r="M86" s="1497"/>
      <c r="N86" s="1497"/>
      <c r="O86" s="1497"/>
      <c r="P86" s="1497"/>
      <c r="Q86" s="1497"/>
      <c r="R86" s="1497"/>
    </row>
    <row r="87" spans="2:18" ht="15.75" customHeight="1">
      <c r="B87" s="1497"/>
      <c r="C87" s="1497"/>
      <c r="D87" s="1497"/>
      <c r="E87" s="1497"/>
      <c r="F87" s="1497"/>
      <c r="G87" s="1497"/>
      <c r="H87" s="1497"/>
      <c r="I87" s="1497"/>
      <c r="J87" s="1497"/>
      <c r="K87" s="1497"/>
      <c r="L87" s="1497"/>
      <c r="M87" s="1497"/>
      <c r="N87" s="1497"/>
      <c r="O87" s="1497"/>
      <c r="P87" s="1497"/>
      <c r="Q87" s="1497"/>
      <c r="R87" s="1497"/>
    </row>
    <row r="88" spans="2:18" ht="15.75" customHeight="1">
      <c r="B88" s="1497"/>
      <c r="C88" s="1497"/>
      <c r="D88" s="1497"/>
      <c r="E88" s="1497"/>
      <c r="F88" s="1497"/>
      <c r="G88" s="1497"/>
      <c r="H88" s="1497"/>
      <c r="I88" s="1497"/>
      <c r="J88" s="1497"/>
      <c r="K88" s="1497"/>
      <c r="L88" s="1497"/>
      <c r="M88" s="1497"/>
      <c r="N88" s="1497"/>
      <c r="O88" s="1497"/>
      <c r="P88" s="1497"/>
      <c r="Q88" s="1497"/>
      <c r="R88" s="1497"/>
    </row>
    <row r="89" spans="2:18" ht="15.75" customHeight="1">
      <c r="B89" s="1497"/>
      <c r="C89" s="1497"/>
      <c r="D89" s="1497"/>
      <c r="E89" s="1497"/>
      <c r="F89" s="1497"/>
      <c r="G89" s="1497"/>
      <c r="H89" s="1497"/>
      <c r="I89" s="1497"/>
      <c r="J89" s="1497"/>
      <c r="K89" s="1497"/>
      <c r="L89" s="1497"/>
      <c r="M89" s="1497"/>
      <c r="N89" s="1497"/>
      <c r="O89" s="1497"/>
      <c r="P89" s="1497"/>
      <c r="Q89" s="1497"/>
      <c r="R89" s="1497"/>
    </row>
    <row r="90" spans="2:18" ht="15.75" customHeight="1">
      <c r="B90" s="1497"/>
      <c r="C90" s="1497"/>
      <c r="D90" s="1497"/>
      <c r="E90" s="1497"/>
      <c r="F90" s="1497"/>
      <c r="G90" s="1497"/>
      <c r="H90" s="1497"/>
      <c r="I90" s="1497"/>
      <c r="J90" s="1497"/>
      <c r="K90" s="1497"/>
      <c r="L90" s="1497"/>
      <c r="M90" s="1497"/>
      <c r="N90" s="1497"/>
      <c r="O90" s="1497"/>
      <c r="P90" s="1497"/>
      <c r="Q90" s="1497"/>
      <c r="R90" s="1497"/>
    </row>
    <row r="91" spans="2:18" ht="15.75" customHeight="1">
      <c r="B91" s="1497"/>
      <c r="C91" s="1497"/>
      <c r="D91" s="1497"/>
      <c r="E91" s="1497"/>
      <c r="F91" s="1497"/>
      <c r="G91" s="1497"/>
      <c r="H91" s="1497"/>
      <c r="I91" s="1497"/>
      <c r="J91" s="1497"/>
      <c r="K91" s="1497"/>
      <c r="L91" s="1497"/>
      <c r="M91" s="1497"/>
      <c r="N91" s="1497"/>
      <c r="O91" s="1497"/>
      <c r="P91" s="1497"/>
      <c r="Q91" s="1497"/>
      <c r="R91" s="1497"/>
    </row>
    <row r="92" spans="2:18" ht="15.75" customHeight="1">
      <c r="B92" s="1497"/>
      <c r="C92" s="1497"/>
      <c r="D92" s="1497"/>
      <c r="E92" s="1497"/>
      <c r="F92" s="1497"/>
      <c r="G92" s="1497"/>
      <c r="H92" s="1497"/>
      <c r="I92" s="1497"/>
      <c r="J92" s="1497"/>
      <c r="K92" s="1497"/>
      <c r="L92" s="1497"/>
      <c r="M92" s="1497"/>
      <c r="N92" s="1497"/>
      <c r="O92" s="1497"/>
      <c r="P92" s="1497"/>
      <c r="Q92" s="1497"/>
      <c r="R92" s="1497"/>
    </row>
    <row r="93" spans="2:18" ht="15.75" customHeight="1">
      <c r="B93" s="1497"/>
      <c r="C93" s="1497"/>
      <c r="D93" s="1497"/>
      <c r="E93" s="1497"/>
      <c r="F93" s="1497"/>
      <c r="G93" s="1497"/>
      <c r="H93" s="1497"/>
      <c r="I93" s="1497"/>
      <c r="J93" s="1497"/>
      <c r="K93" s="1497"/>
      <c r="L93" s="1497"/>
      <c r="M93" s="1497"/>
      <c r="N93" s="1497"/>
      <c r="O93" s="1497"/>
      <c r="P93" s="1497"/>
      <c r="Q93" s="1497"/>
      <c r="R93" s="1497"/>
    </row>
    <row r="94" spans="2:18" ht="15.75" customHeight="1">
      <c r="B94" s="1497"/>
      <c r="C94" s="1497"/>
      <c r="D94" s="1497"/>
      <c r="E94" s="1497"/>
      <c r="F94" s="1497"/>
      <c r="G94" s="1497"/>
      <c r="H94" s="1497"/>
      <c r="I94" s="1497"/>
      <c r="J94" s="1497"/>
      <c r="K94" s="1497"/>
      <c r="L94" s="1497"/>
      <c r="M94" s="1497"/>
      <c r="N94" s="1497"/>
      <c r="O94" s="1497"/>
      <c r="P94" s="1497"/>
      <c r="Q94" s="1497"/>
      <c r="R94" s="1497"/>
    </row>
    <row r="95" spans="2:18" ht="15.75" customHeight="1">
      <c r="B95" s="1497"/>
      <c r="C95" s="1497"/>
      <c r="D95" s="1497"/>
      <c r="E95" s="1497"/>
      <c r="F95" s="1497"/>
      <c r="G95" s="1497"/>
      <c r="H95" s="1497"/>
      <c r="I95" s="1497"/>
      <c r="J95" s="1497"/>
      <c r="K95" s="1497"/>
      <c r="L95" s="1497"/>
      <c r="M95" s="1497"/>
      <c r="N95" s="1497"/>
      <c r="O95" s="1497"/>
      <c r="P95" s="1497"/>
      <c r="Q95" s="1497"/>
      <c r="R95" s="1497"/>
    </row>
    <row r="96" spans="2:18" ht="15.75" customHeight="1">
      <c r="B96" s="1497"/>
      <c r="C96" s="1497"/>
      <c r="D96" s="1497"/>
      <c r="E96" s="1497"/>
      <c r="F96" s="1497"/>
      <c r="G96" s="1497"/>
      <c r="H96" s="1497"/>
      <c r="I96" s="1497"/>
      <c r="J96" s="1497"/>
      <c r="K96" s="1497"/>
      <c r="L96" s="1497"/>
      <c r="M96" s="1497"/>
      <c r="N96" s="1497"/>
      <c r="O96" s="1497"/>
      <c r="P96" s="1497"/>
      <c r="Q96" s="1497"/>
      <c r="R96" s="1497"/>
    </row>
    <row r="97" spans="2:18" ht="15.75" customHeight="1">
      <c r="B97" s="1497"/>
      <c r="C97" s="1497"/>
      <c r="D97" s="1497"/>
      <c r="E97" s="1497"/>
      <c r="F97" s="1497"/>
      <c r="G97" s="1497"/>
      <c r="H97" s="1497"/>
      <c r="I97" s="1497"/>
      <c r="J97" s="1497"/>
      <c r="K97" s="1497"/>
      <c r="L97" s="1497"/>
      <c r="M97" s="1497"/>
      <c r="N97" s="1497"/>
      <c r="O97" s="1497"/>
      <c r="P97" s="1497"/>
      <c r="Q97" s="1497"/>
      <c r="R97" s="1497"/>
    </row>
    <row r="98" spans="2:18" ht="15.75" customHeight="1">
      <c r="B98" s="1497"/>
      <c r="C98" s="1497"/>
      <c r="D98" s="1497"/>
      <c r="E98" s="1497"/>
      <c r="F98" s="1497"/>
      <c r="G98" s="1497"/>
      <c r="H98" s="1497"/>
      <c r="I98" s="1497"/>
      <c r="J98" s="1497"/>
      <c r="K98" s="1497"/>
      <c r="L98" s="1497"/>
      <c r="M98" s="1497"/>
      <c r="N98" s="1497"/>
      <c r="O98" s="1497"/>
      <c r="P98" s="1497"/>
      <c r="Q98" s="1497"/>
      <c r="R98" s="1497"/>
    </row>
    <row r="99" spans="2:18" ht="15.75" customHeight="1">
      <c r="B99" s="1497"/>
      <c r="C99" s="1497"/>
      <c r="D99" s="1497"/>
      <c r="E99" s="1497"/>
      <c r="F99" s="1497"/>
      <c r="G99" s="1497"/>
      <c r="H99" s="1497"/>
      <c r="I99" s="1497"/>
      <c r="J99" s="1497"/>
      <c r="K99" s="1497"/>
      <c r="L99" s="1497"/>
      <c r="M99" s="1497"/>
      <c r="N99" s="1497"/>
      <c r="O99" s="1497"/>
      <c r="P99" s="1497"/>
      <c r="Q99" s="1497"/>
      <c r="R99" s="1497"/>
    </row>
    <row r="100" spans="2:18" ht="15.75" customHeight="1">
      <c r="B100" s="1497"/>
      <c r="C100" s="1497"/>
      <c r="D100" s="1497"/>
      <c r="E100" s="1497"/>
      <c r="F100" s="1497"/>
      <c r="G100" s="1497"/>
      <c r="H100" s="1497"/>
      <c r="I100" s="1497"/>
      <c r="J100" s="1497"/>
      <c r="K100" s="1497"/>
      <c r="L100" s="1497"/>
      <c r="M100" s="1497"/>
      <c r="N100" s="1497"/>
      <c r="O100" s="1497"/>
      <c r="P100" s="1497"/>
      <c r="Q100" s="1497"/>
      <c r="R100" s="1497"/>
    </row>
    <row r="101" spans="2:18" ht="15.75" customHeight="1">
      <c r="B101" s="1497"/>
      <c r="C101" s="1497"/>
      <c r="D101" s="1497"/>
      <c r="E101" s="1497"/>
      <c r="F101" s="1497"/>
      <c r="G101" s="1497"/>
      <c r="H101" s="1497"/>
      <c r="I101" s="1497"/>
      <c r="J101" s="1497"/>
      <c r="K101" s="1497"/>
      <c r="L101" s="1497"/>
      <c r="M101" s="1497"/>
      <c r="N101" s="1497"/>
      <c r="O101" s="1497"/>
      <c r="P101" s="1497"/>
      <c r="Q101" s="1497"/>
      <c r="R101" s="1497"/>
    </row>
    <row r="102" spans="2:18" ht="15.75" customHeight="1">
      <c r="B102" s="1497"/>
      <c r="C102" s="1497"/>
      <c r="D102" s="1497"/>
      <c r="E102" s="1497"/>
      <c r="F102" s="1497"/>
      <c r="G102" s="1497"/>
      <c r="H102" s="1497"/>
      <c r="I102" s="1497"/>
      <c r="J102" s="1497"/>
      <c r="K102" s="1497"/>
      <c r="L102" s="1497"/>
      <c r="M102" s="1497"/>
      <c r="N102" s="1497"/>
      <c r="O102" s="1497"/>
      <c r="P102" s="1497"/>
      <c r="Q102" s="1497"/>
      <c r="R102" s="1497"/>
    </row>
    <row r="103" spans="2:18" ht="15.75" customHeight="1">
      <c r="B103" s="1497"/>
      <c r="C103" s="1497"/>
      <c r="D103" s="1497"/>
      <c r="E103" s="1497"/>
      <c r="F103" s="1497"/>
      <c r="G103" s="1497"/>
      <c r="H103" s="1497"/>
      <c r="I103" s="1497"/>
      <c r="J103" s="1497"/>
      <c r="K103" s="1497"/>
      <c r="L103" s="1497"/>
      <c r="M103" s="1497"/>
      <c r="N103" s="1497"/>
      <c r="O103" s="1497"/>
      <c r="P103" s="1497"/>
      <c r="Q103" s="1497"/>
      <c r="R103" s="1497"/>
    </row>
    <row r="104" spans="2:18" ht="15.75" customHeight="1">
      <c r="B104" s="1497"/>
      <c r="C104" s="1497"/>
      <c r="D104" s="1497"/>
      <c r="E104" s="1497"/>
      <c r="F104" s="1497"/>
      <c r="G104" s="1497"/>
      <c r="H104" s="1497"/>
      <c r="I104" s="1497"/>
      <c r="J104" s="1497"/>
      <c r="K104" s="1497"/>
      <c r="L104" s="1497"/>
      <c r="M104" s="1497"/>
      <c r="N104" s="1497"/>
      <c r="O104" s="1497"/>
      <c r="P104" s="1497"/>
      <c r="Q104" s="1497"/>
      <c r="R104" s="1497"/>
    </row>
    <row r="105" spans="2:18" ht="15.75" customHeight="1">
      <c r="B105" s="1497"/>
      <c r="C105" s="1497"/>
      <c r="D105" s="1497"/>
      <c r="E105" s="1497"/>
      <c r="F105" s="1497"/>
      <c r="G105" s="1497"/>
      <c r="H105" s="1497"/>
      <c r="I105" s="1497"/>
      <c r="J105" s="1497"/>
      <c r="K105" s="1497"/>
      <c r="L105" s="1497"/>
      <c r="M105" s="1497"/>
      <c r="N105" s="1497"/>
      <c r="O105" s="1497"/>
      <c r="P105" s="1497"/>
      <c r="Q105" s="1497"/>
      <c r="R105" s="1497"/>
    </row>
    <row r="106" spans="2:18" ht="15.75" customHeight="1">
      <c r="B106" s="1497"/>
      <c r="C106" s="1497"/>
      <c r="D106" s="1497"/>
      <c r="E106" s="1497"/>
      <c r="F106" s="1497"/>
      <c r="G106" s="1497"/>
      <c r="H106" s="1497"/>
      <c r="I106" s="1497"/>
      <c r="J106" s="1497"/>
      <c r="K106" s="1497"/>
      <c r="L106" s="1497"/>
      <c r="M106" s="1497"/>
      <c r="N106" s="1497"/>
      <c r="O106" s="1497"/>
      <c r="P106" s="1497"/>
      <c r="Q106" s="1497"/>
      <c r="R106" s="1497"/>
    </row>
    <row r="107" spans="2:18" ht="15.75" customHeight="1">
      <c r="B107" s="1497"/>
      <c r="C107" s="1497"/>
      <c r="D107" s="1497"/>
      <c r="E107" s="1497"/>
      <c r="F107" s="1497"/>
      <c r="G107" s="1497"/>
      <c r="H107" s="1497"/>
      <c r="I107" s="1497"/>
      <c r="J107" s="1497"/>
      <c r="K107" s="1497"/>
      <c r="L107" s="1497"/>
      <c r="M107" s="1497"/>
      <c r="N107" s="1497"/>
      <c r="O107" s="1497"/>
      <c r="P107" s="1497"/>
      <c r="Q107" s="1497"/>
      <c r="R107" s="1497"/>
    </row>
    <row r="108" spans="2:18" ht="15.75" customHeight="1">
      <c r="B108" s="1497"/>
      <c r="C108" s="1497"/>
      <c r="D108" s="1497"/>
      <c r="E108" s="1497"/>
      <c r="F108" s="1497"/>
      <c r="G108" s="1497"/>
      <c r="H108" s="1497"/>
      <c r="I108" s="1497"/>
      <c r="J108" s="1497"/>
      <c r="K108" s="1497"/>
      <c r="L108" s="1497"/>
      <c r="M108" s="1497"/>
      <c r="N108" s="1497"/>
      <c r="O108" s="1497"/>
      <c r="P108" s="1497"/>
      <c r="Q108" s="1497"/>
      <c r="R108" s="1497"/>
    </row>
    <row r="109" spans="2:18" ht="15.75" customHeight="1">
      <c r="B109" s="1497"/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</row>
    <row r="110" spans="2:18" ht="15.75" customHeight="1">
      <c r="B110" s="1497"/>
      <c r="C110" s="1497"/>
      <c r="D110" s="1497"/>
      <c r="E110" s="1497"/>
      <c r="F110" s="1497"/>
      <c r="G110" s="1497"/>
      <c r="H110" s="1497"/>
      <c r="I110" s="1497"/>
      <c r="J110" s="1497"/>
      <c r="K110" s="1497"/>
      <c r="L110" s="1497"/>
      <c r="M110" s="1497"/>
      <c r="N110" s="1497"/>
      <c r="O110" s="1497"/>
      <c r="P110" s="1497"/>
      <c r="Q110" s="1497"/>
      <c r="R110" s="1497"/>
    </row>
    <row r="111" spans="2:18" ht="15.75" customHeight="1">
      <c r="B111" s="1497"/>
      <c r="C111" s="1497"/>
      <c r="D111" s="1497"/>
      <c r="E111" s="1497"/>
      <c r="F111" s="1497"/>
      <c r="G111" s="1497"/>
      <c r="H111" s="1497"/>
      <c r="I111" s="1497"/>
      <c r="J111" s="1497"/>
      <c r="K111" s="1497"/>
      <c r="L111" s="1497"/>
      <c r="M111" s="1497"/>
      <c r="N111" s="1497"/>
      <c r="O111" s="1497"/>
      <c r="P111" s="1497"/>
      <c r="Q111" s="1497"/>
      <c r="R111" s="1497"/>
    </row>
    <row r="112" spans="2:18" ht="15.75" customHeight="1">
      <c r="B112" s="1497"/>
      <c r="C112" s="1497"/>
      <c r="D112" s="1497"/>
      <c r="E112" s="1497"/>
      <c r="F112" s="1497"/>
      <c r="G112" s="1497"/>
      <c r="H112" s="1497"/>
      <c r="I112" s="1497"/>
      <c r="J112" s="1497"/>
      <c r="K112" s="1497"/>
      <c r="L112" s="1497"/>
      <c r="M112" s="1497"/>
      <c r="N112" s="1497"/>
      <c r="O112" s="1497"/>
      <c r="P112" s="1497"/>
      <c r="Q112" s="1497"/>
      <c r="R112" s="1497"/>
    </row>
    <row r="113" spans="2:18" ht="15.75" customHeight="1">
      <c r="B113" s="1497"/>
      <c r="C113" s="1497"/>
      <c r="D113" s="1497"/>
      <c r="E113" s="1497"/>
      <c r="F113" s="1497"/>
      <c r="G113" s="1497"/>
      <c r="H113" s="1497"/>
      <c r="I113" s="1497"/>
      <c r="J113" s="1497"/>
      <c r="K113" s="1497"/>
      <c r="L113" s="1497"/>
      <c r="M113" s="1497"/>
      <c r="N113" s="1497"/>
      <c r="O113" s="1497"/>
      <c r="P113" s="1497"/>
      <c r="Q113" s="1497"/>
      <c r="R113" s="1497"/>
    </row>
    <row r="114" spans="2:18" ht="15.75" customHeight="1">
      <c r="B114" s="1497"/>
      <c r="C114" s="1497"/>
      <c r="D114" s="1497"/>
      <c r="E114" s="1497"/>
      <c r="F114" s="1497"/>
      <c r="G114" s="1497"/>
      <c r="H114" s="1497"/>
      <c r="I114" s="1497"/>
      <c r="J114" s="1497"/>
      <c r="K114" s="1497"/>
      <c r="L114" s="1497"/>
      <c r="M114" s="1497"/>
      <c r="N114" s="1497"/>
      <c r="O114" s="1497"/>
      <c r="P114" s="1497"/>
      <c r="Q114" s="1497"/>
      <c r="R114" s="1497"/>
    </row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</sheetData>
  <sheetProtection/>
  <mergeCells count="3">
    <mergeCell ref="B1:Q1"/>
    <mergeCell ref="B2:Q2"/>
    <mergeCell ref="K3:Q3"/>
  </mergeCells>
  <conditionalFormatting sqref="F62:G62 F55:G59 F5:G51 B55 B10:B29 B5:B8 B32:B41">
    <cfRule type="cellIs" priority="1" dxfId="3" operator="equal" stopIfTrue="1">
      <formula>0</formula>
    </cfRule>
  </conditionalFormatting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58"/>
  <rowBreaks count="1" manualBreakCount="1">
    <brk id="52" min="1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S42"/>
  <sheetViews>
    <sheetView showGridLines="0" workbookViewId="0" topLeftCell="A1">
      <selection activeCell="G10" sqref="G10"/>
    </sheetView>
  </sheetViews>
  <sheetFormatPr defaultColWidth="11.57421875" defaultRowHeight="12.75"/>
  <cols>
    <col min="1" max="1" width="1.8515625" style="1565" customWidth="1"/>
    <col min="2" max="2" width="6.140625" style="1567" customWidth="1"/>
    <col min="3" max="3" width="25.8515625" style="1565" customWidth="1"/>
    <col min="4" max="4" width="5.7109375" style="1565" customWidth="1"/>
    <col min="5" max="5" width="8.8515625" style="1565" customWidth="1"/>
    <col min="6" max="6" width="10.140625" style="1565" customWidth="1"/>
    <col min="7" max="7" width="28.28125" style="1565" customWidth="1"/>
    <col min="8" max="8" width="12.7109375" style="1567" customWidth="1"/>
    <col min="9" max="9" width="10.421875" style="1567" customWidth="1"/>
    <col min="10" max="10" width="2.421875" style="1565" customWidth="1"/>
    <col min="11" max="16" width="9.7109375" style="1567" customWidth="1"/>
    <col min="17" max="18" width="9.7109375" style="1565" customWidth="1"/>
    <col min="19" max="19" width="7.28125" style="1565" customWidth="1"/>
    <col min="20" max="16384" width="11.421875" style="1565" customWidth="1"/>
  </cols>
  <sheetData>
    <row r="1" spans="2:19" ht="21">
      <c r="B1" s="1897" t="s">
        <v>1685</v>
      </c>
      <c r="C1" s="1898"/>
      <c r="D1" s="1898"/>
      <c r="E1" s="1898"/>
      <c r="F1" s="1898"/>
      <c r="G1" s="1898"/>
      <c r="H1" s="1898"/>
      <c r="I1" s="1898"/>
      <c r="J1" s="1898"/>
      <c r="K1" s="1898"/>
      <c r="L1" s="1898"/>
      <c r="M1" s="1898"/>
      <c r="N1" s="1898"/>
      <c r="O1" s="1899"/>
      <c r="P1" s="1899"/>
      <c r="Q1" s="1899"/>
      <c r="R1" s="1899"/>
      <c r="S1" s="1564"/>
    </row>
    <row r="2" spans="2:19" ht="21">
      <c r="B2" s="1897" t="s">
        <v>1686</v>
      </c>
      <c r="C2" s="1898"/>
      <c r="D2" s="1898"/>
      <c r="E2" s="1898"/>
      <c r="F2" s="1898"/>
      <c r="G2" s="1898"/>
      <c r="H2" s="1898"/>
      <c r="I2" s="1898"/>
      <c r="J2" s="1898"/>
      <c r="K2" s="1898"/>
      <c r="L2" s="1898"/>
      <c r="M2" s="1898"/>
      <c r="N2" s="1898"/>
      <c r="O2" s="1899"/>
      <c r="P2" s="1899"/>
      <c r="Q2" s="1899"/>
      <c r="R2" s="1899"/>
      <c r="S2" s="1564"/>
    </row>
    <row r="3" spans="2:7" ht="30" customHeight="1" thickBot="1">
      <c r="B3" s="1566"/>
      <c r="C3" s="1900"/>
      <c r="D3" s="1900"/>
      <c r="E3" s="1900"/>
      <c r="F3" s="1900"/>
      <c r="G3" s="1900"/>
    </row>
    <row r="4" spans="2:19" s="1576" customFormat="1" ht="33" customHeight="1" thickBot="1">
      <c r="B4" s="1568" t="s">
        <v>91</v>
      </c>
      <c r="C4" s="1569" t="s">
        <v>93</v>
      </c>
      <c r="D4" s="1570" t="s">
        <v>0</v>
      </c>
      <c r="E4" s="1570" t="s">
        <v>94</v>
      </c>
      <c r="F4" s="1571" t="s">
        <v>95</v>
      </c>
      <c r="G4" s="1572" t="s">
        <v>96</v>
      </c>
      <c r="H4" s="1568" t="s">
        <v>436</v>
      </c>
      <c r="I4" s="1568" t="s">
        <v>437</v>
      </c>
      <c r="J4" s="1573"/>
      <c r="K4" s="1574" t="s">
        <v>102</v>
      </c>
      <c r="L4" s="1571" t="s">
        <v>103</v>
      </c>
      <c r="M4" s="1571" t="s">
        <v>104</v>
      </c>
      <c r="N4" s="1571" t="s">
        <v>105</v>
      </c>
      <c r="O4" s="1571" t="s">
        <v>1350</v>
      </c>
      <c r="P4" s="1571" t="s">
        <v>1358</v>
      </c>
      <c r="Q4" s="1571" t="s">
        <v>1375</v>
      </c>
      <c r="R4" s="1575" t="s">
        <v>1376</v>
      </c>
      <c r="S4" s="1573"/>
    </row>
    <row r="5" spans="2:19" ht="15" customHeight="1">
      <c r="B5" s="1633">
        <v>1</v>
      </c>
      <c r="C5" s="1634" t="s">
        <v>1687</v>
      </c>
      <c r="D5" s="1635"/>
      <c r="E5" s="1636">
        <v>3003</v>
      </c>
      <c r="F5" s="1637">
        <v>525</v>
      </c>
      <c r="G5" s="1638" t="s">
        <v>1688</v>
      </c>
      <c r="H5" s="1639">
        <v>6893</v>
      </c>
      <c r="I5" s="1640">
        <v>2903</v>
      </c>
      <c r="K5" s="1578">
        <v>893</v>
      </c>
      <c r="L5" s="1579">
        <v>1000</v>
      </c>
      <c r="M5" s="1579">
        <v>941</v>
      </c>
      <c r="N5" s="1579">
        <v>973</v>
      </c>
      <c r="O5" s="1579">
        <v>1000</v>
      </c>
      <c r="P5" s="1579">
        <v>1000</v>
      </c>
      <c r="Q5" s="1579">
        <v>1000</v>
      </c>
      <c r="R5" s="1580">
        <v>979</v>
      </c>
      <c r="S5" s="1581"/>
    </row>
    <row r="6" spans="2:19" ht="15" customHeight="1">
      <c r="B6" s="1641">
        <v>2</v>
      </c>
      <c r="C6" s="1625" t="s">
        <v>1695</v>
      </c>
      <c r="D6" s="1623"/>
      <c r="E6" s="1642">
        <v>3022</v>
      </c>
      <c r="F6" s="1643">
        <v>414</v>
      </c>
      <c r="G6" s="1644" t="s">
        <v>1696</v>
      </c>
      <c r="H6" s="1645">
        <v>6452</v>
      </c>
      <c r="I6" s="1646">
        <v>2703</v>
      </c>
      <c r="K6" s="1620">
        <v>208</v>
      </c>
      <c r="L6" s="1590">
        <v>1000</v>
      </c>
      <c r="M6" s="1590">
        <v>745</v>
      </c>
      <c r="N6" s="1590">
        <v>981</v>
      </c>
      <c r="O6" s="1590">
        <v>898</v>
      </c>
      <c r="P6" s="1590">
        <v>1000</v>
      </c>
      <c r="Q6" s="1590">
        <v>828</v>
      </c>
      <c r="R6" s="1601">
        <v>1000</v>
      </c>
      <c r="S6" s="1581"/>
    </row>
    <row r="7" spans="2:19" ht="15" customHeight="1">
      <c r="B7" s="1647">
        <v>3</v>
      </c>
      <c r="C7" s="1648" t="s">
        <v>76</v>
      </c>
      <c r="D7" s="1649"/>
      <c r="E7" s="1650">
        <v>3017</v>
      </c>
      <c r="F7" s="1651">
        <v>211</v>
      </c>
      <c r="G7" s="1652" t="s">
        <v>1692</v>
      </c>
      <c r="H7" s="1653">
        <v>6686</v>
      </c>
      <c r="I7" s="1640">
        <v>2327</v>
      </c>
      <c r="J7" s="1597"/>
      <c r="K7" s="1592">
        <v>1000</v>
      </c>
      <c r="L7" s="1594">
        <v>1000</v>
      </c>
      <c r="M7" s="1594">
        <v>1000</v>
      </c>
      <c r="N7" s="1594">
        <v>1000</v>
      </c>
      <c r="O7" s="1594">
        <v>945</v>
      </c>
      <c r="P7" s="1594">
        <v>957</v>
      </c>
      <c r="Q7" s="1594">
        <v>784</v>
      </c>
      <c r="R7" s="1654">
        <v>761</v>
      </c>
      <c r="S7" s="1581"/>
    </row>
    <row r="8" spans="2:19" ht="15" customHeight="1">
      <c r="B8" s="1596">
        <v>4</v>
      </c>
      <c r="C8" s="1582" t="s">
        <v>1689</v>
      </c>
      <c r="D8" s="1583"/>
      <c r="E8" s="1584">
        <v>3022</v>
      </c>
      <c r="F8" s="1585">
        <v>154</v>
      </c>
      <c r="G8" s="1586" t="s">
        <v>1690</v>
      </c>
      <c r="H8" s="1587">
        <v>6687</v>
      </c>
      <c r="I8" s="1588">
        <v>2015</v>
      </c>
      <c r="K8" s="1589">
        <v>1000</v>
      </c>
      <c r="L8" s="1590">
        <v>1000</v>
      </c>
      <c r="M8" s="1590">
        <v>1000</v>
      </c>
      <c r="N8" s="1590">
        <v>1000</v>
      </c>
      <c r="O8" s="1590">
        <v>972</v>
      </c>
      <c r="P8" s="1590">
        <v>715</v>
      </c>
      <c r="Q8" s="1590">
        <v>1000</v>
      </c>
      <c r="R8" s="1591">
        <v>676</v>
      </c>
      <c r="S8" s="1581"/>
    </row>
    <row r="9" spans="2:19" ht="15" customHeight="1">
      <c r="B9" s="1596">
        <v>5</v>
      </c>
      <c r="C9" s="1582" t="s">
        <v>1691</v>
      </c>
      <c r="D9" s="1583"/>
      <c r="E9" s="1584">
        <v>3003</v>
      </c>
      <c r="F9" s="1585">
        <v>525</v>
      </c>
      <c r="G9" s="1586" t="s">
        <v>1688</v>
      </c>
      <c r="H9" s="1587">
        <v>6687</v>
      </c>
      <c r="I9" s="1588">
        <v>2014</v>
      </c>
      <c r="K9" s="1592">
        <v>1000</v>
      </c>
      <c r="L9" s="1593">
        <v>741</v>
      </c>
      <c r="M9" s="1594">
        <v>1000</v>
      </c>
      <c r="N9" s="1594">
        <v>1000</v>
      </c>
      <c r="O9" s="1594">
        <v>945</v>
      </c>
      <c r="P9" s="1594">
        <v>825</v>
      </c>
      <c r="Q9" s="1594">
        <v>917</v>
      </c>
      <c r="R9" s="1595">
        <v>1000</v>
      </c>
      <c r="S9" s="1581"/>
    </row>
    <row r="10" spans="2:19" ht="15" customHeight="1" thickBot="1">
      <c r="B10" s="1602">
        <v>6</v>
      </c>
      <c r="C10" s="1628" t="s">
        <v>1693</v>
      </c>
      <c r="D10" s="1603"/>
      <c r="E10" s="1604">
        <v>3021</v>
      </c>
      <c r="F10" s="1605">
        <v>315</v>
      </c>
      <c r="G10" s="1606" t="s">
        <v>1694</v>
      </c>
      <c r="H10" s="1607">
        <v>6655</v>
      </c>
      <c r="I10" s="1608">
        <v>1656</v>
      </c>
      <c r="J10" s="1597"/>
      <c r="K10" s="1589">
        <v>913</v>
      </c>
      <c r="L10" s="1600">
        <v>741</v>
      </c>
      <c r="M10" s="1590">
        <v>742</v>
      </c>
      <c r="N10" s="1590">
        <v>1000</v>
      </c>
      <c r="O10" s="1590">
        <v>1000</v>
      </c>
      <c r="P10" s="1590">
        <v>1000</v>
      </c>
      <c r="Q10" s="1590">
        <v>1000</v>
      </c>
      <c r="R10" s="1601">
        <v>1000</v>
      </c>
      <c r="S10" s="1598"/>
    </row>
    <row r="11" spans="2:19" ht="15" customHeight="1">
      <c r="B11" s="1611">
        <v>7</v>
      </c>
      <c r="C11" s="1612" t="s">
        <v>1697</v>
      </c>
      <c r="D11" s="1613"/>
      <c r="E11" s="1614">
        <v>3021</v>
      </c>
      <c r="F11" s="1615">
        <v>315</v>
      </c>
      <c r="G11" s="1616" t="s">
        <v>1694</v>
      </c>
      <c r="H11" s="1577">
        <v>6447</v>
      </c>
      <c r="I11" s="1617"/>
      <c r="J11" s="1597"/>
      <c r="K11" s="1618">
        <v>488</v>
      </c>
      <c r="L11" s="1579">
        <v>1000</v>
      </c>
      <c r="M11" s="1579">
        <v>1000</v>
      </c>
      <c r="N11" s="1579">
        <v>1000</v>
      </c>
      <c r="O11" s="1579">
        <v>1000</v>
      </c>
      <c r="P11" s="1579">
        <v>1000</v>
      </c>
      <c r="Q11" s="1579">
        <v>959</v>
      </c>
      <c r="R11" s="1619">
        <v>341</v>
      </c>
      <c r="S11" s="1598"/>
    </row>
    <row r="12" spans="2:19" ht="15" customHeight="1">
      <c r="B12" s="1596">
        <v>8</v>
      </c>
      <c r="C12" s="1599" t="s">
        <v>1698</v>
      </c>
      <c r="D12" s="1583"/>
      <c r="E12" s="1584">
        <v>3017</v>
      </c>
      <c r="F12" s="1585">
        <v>70</v>
      </c>
      <c r="G12" s="1586" t="s">
        <v>1699</v>
      </c>
      <c r="H12" s="1588">
        <v>6397</v>
      </c>
      <c r="I12" s="1617"/>
      <c r="J12" s="1597"/>
      <c r="K12" s="1589">
        <v>703</v>
      </c>
      <c r="L12" s="1590">
        <v>1000</v>
      </c>
      <c r="M12" s="1600">
        <v>514</v>
      </c>
      <c r="N12" s="1590">
        <v>849</v>
      </c>
      <c r="O12" s="1590">
        <v>1000</v>
      </c>
      <c r="P12" s="1590">
        <v>950</v>
      </c>
      <c r="Q12" s="1590">
        <v>1000</v>
      </c>
      <c r="R12" s="1601">
        <v>895</v>
      </c>
      <c r="S12" s="1598"/>
    </row>
    <row r="13" spans="2:19" ht="15" customHeight="1">
      <c r="B13" s="1596">
        <v>9</v>
      </c>
      <c r="C13" s="1582" t="s">
        <v>1623</v>
      </c>
      <c r="D13" s="1583"/>
      <c r="E13" s="1584">
        <v>3022</v>
      </c>
      <c r="F13" s="1585">
        <v>414</v>
      </c>
      <c r="G13" s="1586" t="s">
        <v>1696</v>
      </c>
      <c r="H13" s="1588">
        <v>6216</v>
      </c>
      <c r="I13" s="1617"/>
      <c r="K13" s="1589">
        <v>868</v>
      </c>
      <c r="L13" s="1590">
        <v>741</v>
      </c>
      <c r="M13" s="1590">
        <v>720</v>
      </c>
      <c r="N13" s="1590">
        <v>887</v>
      </c>
      <c r="O13" s="1590">
        <v>1000</v>
      </c>
      <c r="P13" s="1590">
        <v>1000</v>
      </c>
      <c r="Q13" s="1590">
        <v>1000</v>
      </c>
      <c r="R13" s="1591">
        <v>407</v>
      </c>
      <c r="S13" s="1581"/>
    </row>
    <row r="14" spans="2:19" ht="15" customHeight="1">
      <c r="B14" s="1596">
        <v>10</v>
      </c>
      <c r="C14" s="1599" t="s">
        <v>1700</v>
      </c>
      <c r="D14" s="1583"/>
      <c r="E14" s="1584">
        <v>3017</v>
      </c>
      <c r="F14" s="1585">
        <v>70</v>
      </c>
      <c r="G14" s="1586" t="s">
        <v>1699</v>
      </c>
      <c r="H14" s="1588">
        <v>6084</v>
      </c>
      <c r="I14" s="1617"/>
      <c r="J14" s="1597"/>
      <c r="K14" s="1620">
        <v>612</v>
      </c>
      <c r="L14" s="1590">
        <v>1000</v>
      </c>
      <c r="M14" s="1590">
        <v>935</v>
      </c>
      <c r="N14" s="1590">
        <v>744</v>
      </c>
      <c r="O14" s="1590">
        <v>767</v>
      </c>
      <c r="P14" s="1590">
        <v>924</v>
      </c>
      <c r="Q14" s="1590">
        <v>756</v>
      </c>
      <c r="R14" s="1601">
        <v>958</v>
      </c>
      <c r="S14" s="1598"/>
    </row>
    <row r="15" spans="2:19" ht="15" customHeight="1">
      <c r="B15" s="1596">
        <v>11</v>
      </c>
      <c r="C15" s="1582" t="s">
        <v>1701</v>
      </c>
      <c r="D15" s="1583"/>
      <c r="E15" s="1584">
        <v>3021</v>
      </c>
      <c r="F15" s="1585">
        <v>35</v>
      </c>
      <c r="G15" s="1586" t="s">
        <v>1702</v>
      </c>
      <c r="H15" s="1588">
        <v>5920</v>
      </c>
      <c r="I15" s="1617"/>
      <c r="J15" s="1597"/>
      <c r="K15" s="1620">
        <v>513</v>
      </c>
      <c r="L15" s="1590">
        <v>700</v>
      </c>
      <c r="M15" s="1590">
        <v>779</v>
      </c>
      <c r="N15" s="1590">
        <v>1000</v>
      </c>
      <c r="O15" s="1590">
        <v>722</v>
      </c>
      <c r="P15" s="1590">
        <v>1000</v>
      </c>
      <c r="Q15" s="1590">
        <v>997</v>
      </c>
      <c r="R15" s="1601">
        <v>722</v>
      </c>
      <c r="S15" s="1598"/>
    </row>
    <row r="16" spans="2:19" ht="15" customHeight="1">
      <c r="B16" s="1596">
        <v>12</v>
      </c>
      <c r="C16" s="1582" t="s">
        <v>1703</v>
      </c>
      <c r="D16" s="1583"/>
      <c r="E16" s="1584">
        <v>3002</v>
      </c>
      <c r="F16" s="1585">
        <v>618</v>
      </c>
      <c r="G16" s="1586" t="s">
        <v>1704</v>
      </c>
      <c r="H16" s="1588">
        <v>5919</v>
      </c>
      <c r="I16" s="1617"/>
      <c r="K16" s="1589">
        <v>985</v>
      </c>
      <c r="L16" s="1590">
        <v>1000</v>
      </c>
      <c r="M16" s="1600">
        <v>462</v>
      </c>
      <c r="N16" s="1590">
        <v>774</v>
      </c>
      <c r="O16" s="1590">
        <v>972</v>
      </c>
      <c r="P16" s="1590">
        <v>894</v>
      </c>
      <c r="Q16" s="1590">
        <v>648</v>
      </c>
      <c r="R16" s="1601">
        <v>646</v>
      </c>
      <c r="S16" s="1581"/>
    </row>
    <row r="17" spans="2:19" ht="15" customHeight="1">
      <c r="B17" s="1596">
        <v>13</v>
      </c>
      <c r="C17" s="1599" t="s">
        <v>1705</v>
      </c>
      <c r="D17" s="1583"/>
      <c r="E17" s="1621">
        <v>3022</v>
      </c>
      <c r="F17" s="1585">
        <v>414</v>
      </c>
      <c r="G17" s="1586" t="s">
        <v>1696</v>
      </c>
      <c r="H17" s="1588">
        <v>5800</v>
      </c>
      <c r="I17" s="1617"/>
      <c r="J17" s="1597"/>
      <c r="K17" s="1589">
        <v>1000</v>
      </c>
      <c r="L17" s="1590">
        <v>643</v>
      </c>
      <c r="M17" s="1590">
        <v>1000</v>
      </c>
      <c r="N17" s="1590">
        <v>888</v>
      </c>
      <c r="O17" s="1590">
        <v>808</v>
      </c>
      <c r="P17" s="1590">
        <v>558</v>
      </c>
      <c r="Q17" s="1590">
        <v>903</v>
      </c>
      <c r="R17" s="1591">
        <v>0</v>
      </c>
      <c r="S17" s="1598"/>
    </row>
    <row r="18" spans="2:19" ht="15" customHeight="1">
      <c r="B18" s="1596">
        <v>14</v>
      </c>
      <c r="C18" s="1599" t="s">
        <v>1580</v>
      </c>
      <c r="D18" s="1583"/>
      <c r="E18" s="1621">
        <v>3017</v>
      </c>
      <c r="F18" s="1585">
        <v>211</v>
      </c>
      <c r="G18" s="1586" t="s">
        <v>1692</v>
      </c>
      <c r="H18" s="1588">
        <v>5764</v>
      </c>
      <c r="I18" s="1617"/>
      <c r="J18" s="1597"/>
      <c r="K18" s="1589">
        <v>650</v>
      </c>
      <c r="L18" s="1600">
        <v>333</v>
      </c>
      <c r="M18" s="1590">
        <v>530</v>
      </c>
      <c r="N18" s="1590">
        <v>774</v>
      </c>
      <c r="O18" s="1590">
        <v>1000</v>
      </c>
      <c r="P18" s="1590">
        <v>810</v>
      </c>
      <c r="Q18" s="1590">
        <v>1000</v>
      </c>
      <c r="R18" s="1601">
        <v>1000</v>
      </c>
      <c r="S18" s="1598"/>
    </row>
    <row r="19" spans="2:19" ht="15" customHeight="1">
      <c r="B19" s="1596">
        <v>15</v>
      </c>
      <c r="C19" s="1599" t="s">
        <v>1706</v>
      </c>
      <c r="D19" s="1583"/>
      <c r="E19" s="1621">
        <v>3019</v>
      </c>
      <c r="F19" s="1585">
        <v>18</v>
      </c>
      <c r="G19" s="1586" t="s">
        <v>1707</v>
      </c>
      <c r="H19" s="1588">
        <v>5715</v>
      </c>
      <c r="I19" s="1617"/>
      <c r="J19" s="1597"/>
      <c r="K19" s="1620">
        <v>397</v>
      </c>
      <c r="L19" s="1590">
        <v>519</v>
      </c>
      <c r="M19" s="1590">
        <v>1000</v>
      </c>
      <c r="N19" s="1590">
        <v>812</v>
      </c>
      <c r="O19" s="1590">
        <v>938</v>
      </c>
      <c r="P19" s="1590">
        <v>957</v>
      </c>
      <c r="Q19" s="1590">
        <v>997</v>
      </c>
      <c r="R19" s="1601">
        <v>492</v>
      </c>
      <c r="S19" s="1598"/>
    </row>
    <row r="20" spans="2:19" ht="15" customHeight="1">
      <c r="B20" s="1596">
        <v>16</v>
      </c>
      <c r="C20" s="1599" t="s">
        <v>1708</v>
      </c>
      <c r="D20" s="1583"/>
      <c r="E20" s="1621">
        <v>3002</v>
      </c>
      <c r="F20" s="1585">
        <v>819</v>
      </c>
      <c r="G20" s="1586" t="s">
        <v>1709</v>
      </c>
      <c r="H20" s="1588">
        <v>5625</v>
      </c>
      <c r="I20" s="1617"/>
      <c r="J20" s="1597"/>
      <c r="K20" s="1589">
        <v>1000</v>
      </c>
      <c r="L20" s="1590">
        <v>1000</v>
      </c>
      <c r="M20" s="1590">
        <v>601</v>
      </c>
      <c r="N20" s="1590">
        <v>681</v>
      </c>
      <c r="O20" s="1590">
        <v>945</v>
      </c>
      <c r="P20" s="1590">
        <v>792</v>
      </c>
      <c r="Q20" s="1590">
        <v>606</v>
      </c>
      <c r="R20" s="1591">
        <v>70</v>
      </c>
      <c r="S20" s="1598"/>
    </row>
    <row r="21" spans="2:19" ht="15" customHeight="1">
      <c r="B21" s="1596">
        <v>17</v>
      </c>
      <c r="C21" s="1582" t="s">
        <v>1710</v>
      </c>
      <c r="D21" s="1583"/>
      <c r="E21" s="1584">
        <v>3019</v>
      </c>
      <c r="F21" s="1585">
        <v>694</v>
      </c>
      <c r="G21" s="1586" t="s">
        <v>1711</v>
      </c>
      <c r="H21" s="1588">
        <v>5590</v>
      </c>
      <c r="I21" s="1617"/>
      <c r="K21" s="1589">
        <v>603</v>
      </c>
      <c r="L21" s="1600">
        <v>519</v>
      </c>
      <c r="M21" s="1590">
        <v>952</v>
      </c>
      <c r="N21" s="1590">
        <v>731</v>
      </c>
      <c r="O21" s="1590">
        <v>918</v>
      </c>
      <c r="P21" s="1590">
        <v>718</v>
      </c>
      <c r="Q21" s="1590">
        <v>668</v>
      </c>
      <c r="R21" s="1601">
        <v>1000</v>
      </c>
      <c r="S21" s="1581"/>
    </row>
    <row r="22" spans="2:19" ht="15" customHeight="1">
      <c r="B22" s="1596">
        <v>18</v>
      </c>
      <c r="C22" s="1582" t="s">
        <v>1712</v>
      </c>
      <c r="D22" s="1583"/>
      <c r="E22" s="1584">
        <v>3022</v>
      </c>
      <c r="F22" s="1585">
        <v>972</v>
      </c>
      <c r="G22" s="1586" t="s">
        <v>1713</v>
      </c>
      <c r="H22" s="1588">
        <v>5363</v>
      </c>
      <c r="I22" s="1617"/>
      <c r="K22" s="1589">
        <v>847</v>
      </c>
      <c r="L22" s="1600">
        <v>357</v>
      </c>
      <c r="M22" s="1590">
        <v>695</v>
      </c>
      <c r="N22" s="1590">
        <v>577</v>
      </c>
      <c r="O22" s="1590">
        <v>747</v>
      </c>
      <c r="P22" s="1590">
        <v>899</v>
      </c>
      <c r="Q22" s="1590">
        <v>751</v>
      </c>
      <c r="R22" s="1601">
        <v>847</v>
      </c>
      <c r="S22" s="1581"/>
    </row>
    <row r="23" spans="2:19" ht="15" customHeight="1">
      <c r="B23" s="1596">
        <v>19</v>
      </c>
      <c r="C23" s="1599" t="s">
        <v>1714</v>
      </c>
      <c r="D23" s="1583"/>
      <c r="E23" s="1621">
        <v>3020</v>
      </c>
      <c r="F23" s="1585">
        <v>347</v>
      </c>
      <c r="G23" s="1586" t="s">
        <v>1715</v>
      </c>
      <c r="H23" s="1588">
        <v>5310</v>
      </c>
      <c r="I23" s="1617"/>
      <c r="J23" s="1597"/>
      <c r="K23" s="1589">
        <v>932</v>
      </c>
      <c r="L23" s="1590">
        <v>643</v>
      </c>
      <c r="M23" s="1590">
        <v>696</v>
      </c>
      <c r="N23" s="1600">
        <v>358</v>
      </c>
      <c r="O23" s="1590">
        <v>792</v>
      </c>
      <c r="P23" s="1590">
        <v>773</v>
      </c>
      <c r="Q23" s="1590">
        <v>854</v>
      </c>
      <c r="R23" s="1601">
        <v>620</v>
      </c>
      <c r="S23" s="1598"/>
    </row>
    <row r="24" spans="2:19" ht="15" customHeight="1">
      <c r="B24" s="1596">
        <v>20</v>
      </c>
      <c r="C24" s="1599" t="s">
        <v>1716</v>
      </c>
      <c r="D24" s="1583" t="s">
        <v>85</v>
      </c>
      <c r="E24" s="1621">
        <v>3019</v>
      </c>
      <c r="F24" s="1585">
        <v>18</v>
      </c>
      <c r="G24" s="1586" t="s">
        <v>1707</v>
      </c>
      <c r="H24" s="1588">
        <v>5263</v>
      </c>
      <c r="I24" s="1617"/>
      <c r="J24" s="1597"/>
      <c r="K24" s="1589">
        <v>942</v>
      </c>
      <c r="L24" s="1590">
        <v>357</v>
      </c>
      <c r="M24" s="1590">
        <v>823</v>
      </c>
      <c r="N24" s="1590">
        <v>869</v>
      </c>
      <c r="O24" s="1590">
        <v>616</v>
      </c>
      <c r="P24" s="1600">
        <v>0</v>
      </c>
      <c r="Q24" s="1590">
        <v>989</v>
      </c>
      <c r="R24" s="1601">
        <v>667</v>
      </c>
      <c r="S24" s="1598"/>
    </row>
    <row r="25" spans="2:19" ht="15" customHeight="1">
      <c r="B25" s="1596">
        <v>21</v>
      </c>
      <c r="C25" s="1599" t="s">
        <v>1717</v>
      </c>
      <c r="D25" s="1583"/>
      <c r="E25" s="1621">
        <v>3019</v>
      </c>
      <c r="F25" s="1585">
        <v>18</v>
      </c>
      <c r="G25" s="1586" t="s">
        <v>1707</v>
      </c>
      <c r="H25" s="1588">
        <v>5177</v>
      </c>
      <c r="I25" s="1617"/>
      <c r="J25" s="1597"/>
      <c r="K25" s="1589">
        <v>961</v>
      </c>
      <c r="L25" s="1590">
        <v>357</v>
      </c>
      <c r="M25" s="1590">
        <v>953</v>
      </c>
      <c r="N25" s="1590">
        <v>636</v>
      </c>
      <c r="O25" s="1600">
        <v>34</v>
      </c>
      <c r="P25" s="1590">
        <v>672</v>
      </c>
      <c r="Q25" s="1590">
        <v>598</v>
      </c>
      <c r="R25" s="1601">
        <v>1000</v>
      </c>
      <c r="S25" s="1598"/>
    </row>
    <row r="26" spans="2:19" ht="15" customHeight="1">
      <c r="B26" s="1596">
        <v>22</v>
      </c>
      <c r="C26" s="1599" t="s">
        <v>1718</v>
      </c>
      <c r="D26" s="1583"/>
      <c r="E26" s="1621">
        <v>3019</v>
      </c>
      <c r="F26" s="1585">
        <v>851</v>
      </c>
      <c r="G26" s="1586" t="s">
        <v>1719</v>
      </c>
      <c r="H26" s="1588">
        <v>5076</v>
      </c>
      <c r="I26" s="1617"/>
      <c r="J26" s="1622"/>
      <c r="K26" s="1589">
        <v>802</v>
      </c>
      <c r="L26" s="1590">
        <v>643</v>
      </c>
      <c r="M26" s="1590">
        <v>794</v>
      </c>
      <c r="N26" s="1590">
        <v>731</v>
      </c>
      <c r="O26" s="1590">
        <v>657</v>
      </c>
      <c r="P26" s="1600">
        <v>577</v>
      </c>
      <c r="Q26" s="1590">
        <v>782</v>
      </c>
      <c r="R26" s="1601">
        <v>667</v>
      </c>
      <c r="S26" s="1598"/>
    </row>
    <row r="27" spans="2:19" ht="15" customHeight="1">
      <c r="B27" s="1596">
        <v>23</v>
      </c>
      <c r="C27" s="1582" t="s">
        <v>1720</v>
      </c>
      <c r="D27" s="1583"/>
      <c r="E27" s="1584">
        <v>3022</v>
      </c>
      <c r="F27" s="1585">
        <v>414</v>
      </c>
      <c r="G27" s="1586" t="s">
        <v>1696</v>
      </c>
      <c r="H27" s="1588">
        <v>5040</v>
      </c>
      <c r="I27" s="1617"/>
      <c r="K27" s="1620">
        <v>313</v>
      </c>
      <c r="L27" s="1590">
        <v>643</v>
      </c>
      <c r="M27" s="1590">
        <v>343</v>
      </c>
      <c r="N27" s="1590">
        <v>773</v>
      </c>
      <c r="O27" s="1590">
        <v>992</v>
      </c>
      <c r="P27" s="1590">
        <v>841</v>
      </c>
      <c r="Q27" s="1590">
        <v>834</v>
      </c>
      <c r="R27" s="1601">
        <v>614</v>
      </c>
      <c r="S27" s="1581"/>
    </row>
    <row r="28" spans="2:19" ht="15" customHeight="1">
      <c r="B28" s="1596">
        <v>24</v>
      </c>
      <c r="C28" s="1599" t="s">
        <v>1721</v>
      </c>
      <c r="D28" s="1583"/>
      <c r="E28" s="1584">
        <v>3019</v>
      </c>
      <c r="F28" s="1585">
        <v>18</v>
      </c>
      <c r="G28" s="1586" t="s">
        <v>1707</v>
      </c>
      <c r="H28" s="1588">
        <v>4875</v>
      </c>
      <c r="I28" s="1617"/>
      <c r="J28" s="1597"/>
      <c r="K28" s="1589">
        <v>955</v>
      </c>
      <c r="L28" s="1590">
        <v>1000</v>
      </c>
      <c r="M28" s="1590">
        <v>392</v>
      </c>
      <c r="N28" s="1590">
        <v>648</v>
      </c>
      <c r="O28" s="1600">
        <v>78</v>
      </c>
      <c r="P28" s="1590">
        <v>508</v>
      </c>
      <c r="Q28" s="1590">
        <v>891</v>
      </c>
      <c r="R28" s="1601">
        <v>481</v>
      </c>
      <c r="S28" s="1598"/>
    </row>
    <row r="29" spans="2:19" ht="15" customHeight="1">
      <c r="B29" s="1596">
        <v>25</v>
      </c>
      <c r="C29" s="1655" t="s">
        <v>1722</v>
      </c>
      <c r="D29" s="1656"/>
      <c r="E29" s="1621">
        <v>3019</v>
      </c>
      <c r="F29" s="1585">
        <v>263</v>
      </c>
      <c r="G29" s="1586" t="s">
        <v>1723</v>
      </c>
      <c r="H29" s="1588">
        <v>4840</v>
      </c>
      <c r="I29" s="1617"/>
      <c r="J29" s="1622"/>
      <c r="K29" s="1589">
        <v>793</v>
      </c>
      <c r="L29" s="1600">
        <v>519</v>
      </c>
      <c r="M29" s="1590">
        <v>635</v>
      </c>
      <c r="N29" s="1590">
        <v>701</v>
      </c>
      <c r="O29" s="1590">
        <v>736</v>
      </c>
      <c r="P29" s="1590">
        <v>544</v>
      </c>
      <c r="Q29" s="1624">
        <v>743</v>
      </c>
      <c r="R29" s="1601">
        <v>688</v>
      </c>
      <c r="S29" s="1598"/>
    </row>
    <row r="30" spans="2:19" ht="12">
      <c r="B30" s="1596">
        <v>26</v>
      </c>
      <c r="C30" s="1657" t="s">
        <v>1724</v>
      </c>
      <c r="D30" s="1656"/>
      <c r="E30" s="1584">
        <v>3020</v>
      </c>
      <c r="F30" s="1585">
        <v>347</v>
      </c>
      <c r="G30" s="1586" t="s">
        <v>1715</v>
      </c>
      <c r="H30" s="1588">
        <v>4816</v>
      </c>
      <c r="I30" s="1617"/>
      <c r="K30" s="1589">
        <v>1000</v>
      </c>
      <c r="L30" s="1600">
        <v>357</v>
      </c>
      <c r="M30" s="1590">
        <v>554</v>
      </c>
      <c r="N30" s="1590">
        <v>755</v>
      </c>
      <c r="O30" s="1590">
        <v>618</v>
      </c>
      <c r="P30" s="1590">
        <v>730</v>
      </c>
      <c r="Q30" s="1590">
        <v>797</v>
      </c>
      <c r="R30" s="1601">
        <v>362</v>
      </c>
      <c r="S30" s="1581"/>
    </row>
    <row r="31" spans="2:19" ht="12">
      <c r="B31" s="1596">
        <v>27</v>
      </c>
      <c r="C31" s="1655" t="s">
        <v>1725</v>
      </c>
      <c r="D31" s="1656"/>
      <c r="E31" s="1584">
        <v>3022</v>
      </c>
      <c r="F31" s="1585">
        <v>353</v>
      </c>
      <c r="G31" s="1586" t="s">
        <v>1726</v>
      </c>
      <c r="H31" s="1588">
        <v>4788</v>
      </c>
      <c r="I31" s="1617"/>
      <c r="J31" s="1597"/>
      <c r="K31" s="1589">
        <v>675</v>
      </c>
      <c r="L31" s="1590">
        <v>519</v>
      </c>
      <c r="M31" s="1590">
        <v>532</v>
      </c>
      <c r="N31" s="1590">
        <v>736</v>
      </c>
      <c r="O31" s="1590">
        <v>848</v>
      </c>
      <c r="P31" s="1590">
        <v>752</v>
      </c>
      <c r="Q31" s="1590">
        <v>726</v>
      </c>
      <c r="R31" s="1591">
        <v>196</v>
      </c>
      <c r="S31" s="1598"/>
    </row>
    <row r="32" spans="2:19" ht="12">
      <c r="B32" s="1596">
        <v>28</v>
      </c>
      <c r="C32" s="1655" t="s">
        <v>1727</v>
      </c>
      <c r="D32" s="1656"/>
      <c r="E32" s="1621">
        <v>3003</v>
      </c>
      <c r="F32" s="1585">
        <v>525</v>
      </c>
      <c r="G32" s="1586" t="s">
        <v>1688</v>
      </c>
      <c r="H32" s="1588">
        <v>4782</v>
      </c>
      <c r="I32" s="1617"/>
      <c r="J32" s="1626"/>
      <c r="K32" s="1589">
        <v>868</v>
      </c>
      <c r="L32" s="1600">
        <v>357</v>
      </c>
      <c r="M32" s="1590">
        <v>490</v>
      </c>
      <c r="N32" s="1590">
        <v>722</v>
      </c>
      <c r="O32" s="1590">
        <v>639</v>
      </c>
      <c r="P32" s="1590">
        <v>563</v>
      </c>
      <c r="Q32" s="1590">
        <v>693</v>
      </c>
      <c r="R32" s="1601">
        <v>807</v>
      </c>
      <c r="S32" s="1627"/>
    </row>
    <row r="33" spans="2:19" ht="12">
      <c r="B33" s="1596">
        <v>29</v>
      </c>
      <c r="C33" s="1657" t="s">
        <v>1728</v>
      </c>
      <c r="D33" s="1656"/>
      <c r="E33" s="1584">
        <v>3022</v>
      </c>
      <c r="F33" s="1585">
        <v>414</v>
      </c>
      <c r="G33" s="1586" t="s">
        <v>1696</v>
      </c>
      <c r="H33" s="1588">
        <v>4673</v>
      </c>
      <c r="I33" s="1617"/>
      <c r="K33" s="1589">
        <v>718</v>
      </c>
      <c r="L33" s="1590">
        <v>700</v>
      </c>
      <c r="M33" s="1590">
        <v>453</v>
      </c>
      <c r="N33" s="1590">
        <v>415</v>
      </c>
      <c r="O33" s="1590">
        <v>809</v>
      </c>
      <c r="P33" s="1590">
        <v>750</v>
      </c>
      <c r="Q33" s="1590">
        <v>828</v>
      </c>
      <c r="R33" s="1591">
        <v>349</v>
      </c>
      <c r="S33" s="1581"/>
    </row>
    <row r="34" spans="2:19" ht="12">
      <c r="B34" s="1596">
        <v>30</v>
      </c>
      <c r="C34" s="1655" t="s">
        <v>1729</v>
      </c>
      <c r="D34" s="1656"/>
      <c r="E34" s="1621">
        <v>3019</v>
      </c>
      <c r="F34" s="1585">
        <v>851</v>
      </c>
      <c r="G34" s="1586" t="s">
        <v>1719</v>
      </c>
      <c r="H34" s="1588">
        <v>4399</v>
      </c>
      <c r="I34" s="1617"/>
      <c r="J34" s="1597"/>
      <c r="K34" s="1589">
        <v>441</v>
      </c>
      <c r="L34" s="1600">
        <v>357</v>
      </c>
      <c r="M34" s="1590">
        <v>763</v>
      </c>
      <c r="N34" s="1590">
        <v>464</v>
      </c>
      <c r="O34" s="1590">
        <v>751</v>
      </c>
      <c r="P34" s="1590">
        <v>535</v>
      </c>
      <c r="Q34" s="1590">
        <v>585</v>
      </c>
      <c r="R34" s="1601">
        <v>860</v>
      </c>
      <c r="S34" s="1598"/>
    </row>
    <row r="35" spans="2:19" ht="12">
      <c r="B35" s="1596">
        <v>31</v>
      </c>
      <c r="C35" s="1655" t="s">
        <v>1730</v>
      </c>
      <c r="D35" s="1656"/>
      <c r="E35" s="1621">
        <v>3004</v>
      </c>
      <c r="F35" s="1585">
        <v>143</v>
      </c>
      <c r="G35" s="1586" t="s">
        <v>1731</v>
      </c>
      <c r="H35" s="1588">
        <v>4323</v>
      </c>
      <c r="I35" s="1617"/>
      <c r="J35" s="1597"/>
      <c r="K35" s="1589">
        <v>829</v>
      </c>
      <c r="L35" s="1600">
        <v>333</v>
      </c>
      <c r="M35" s="1590">
        <v>531</v>
      </c>
      <c r="N35" s="1590">
        <v>477</v>
      </c>
      <c r="O35" s="1590">
        <v>498</v>
      </c>
      <c r="P35" s="1590">
        <v>709</v>
      </c>
      <c r="Q35" s="1590">
        <v>931</v>
      </c>
      <c r="R35" s="1601">
        <v>348</v>
      </c>
      <c r="S35" s="1598"/>
    </row>
    <row r="36" spans="2:19" ht="12">
      <c r="B36" s="1596">
        <v>32</v>
      </c>
      <c r="C36" s="1655" t="s">
        <v>1732</v>
      </c>
      <c r="D36" s="1656" t="s">
        <v>85</v>
      </c>
      <c r="E36" s="1584">
        <v>3019</v>
      </c>
      <c r="F36" s="1585">
        <v>18</v>
      </c>
      <c r="G36" s="1586" t="s">
        <v>1707</v>
      </c>
      <c r="H36" s="1588">
        <v>4191</v>
      </c>
      <c r="I36" s="1617"/>
      <c r="J36" s="1597"/>
      <c r="K36" s="1620">
        <v>18</v>
      </c>
      <c r="L36" s="1590">
        <v>333</v>
      </c>
      <c r="M36" s="1590">
        <v>664</v>
      </c>
      <c r="N36" s="1590">
        <v>623</v>
      </c>
      <c r="O36" s="1590">
        <v>660</v>
      </c>
      <c r="P36" s="1590">
        <v>795</v>
      </c>
      <c r="Q36" s="1590">
        <v>909</v>
      </c>
      <c r="R36" s="1601">
        <v>207</v>
      </c>
      <c r="S36" s="1598"/>
    </row>
    <row r="37" spans="2:19" ht="12">
      <c r="B37" s="1596">
        <v>33</v>
      </c>
      <c r="C37" s="1599" t="s">
        <v>1733</v>
      </c>
      <c r="D37" s="1583"/>
      <c r="E37" s="1584">
        <v>3022</v>
      </c>
      <c r="F37" s="1585">
        <v>414</v>
      </c>
      <c r="G37" s="1586" t="s">
        <v>1696</v>
      </c>
      <c r="H37" s="1588">
        <v>4122</v>
      </c>
      <c r="I37" s="1617"/>
      <c r="J37" s="1597"/>
      <c r="K37" s="1589">
        <v>412</v>
      </c>
      <c r="L37" s="1600">
        <v>333</v>
      </c>
      <c r="M37" s="1590">
        <v>538</v>
      </c>
      <c r="N37" s="1590">
        <v>471</v>
      </c>
      <c r="O37" s="1590">
        <v>707</v>
      </c>
      <c r="P37" s="1590">
        <v>520</v>
      </c>
      <c r="Q37" s="1590">
        <v>601</v>
      </c>
      <c r="R37" s="1601">
        <v>873</v>
      </c>
      <c r="S37" s="1598"/>
    </row>
    <row r="38" spans="2:19" ht="12">
      <c r="B38" s="1596">
        <v>34</v>
      </c>
      <c r="C38" s="1599" t="s">
        <v>1734</v>
      </c>
      <c r="D38" s="1583"/>
      <c r="E38" s="1621">
        <v>3022</v>
      </c>
      <c r="F38" s="1585">
        <v>766</v>
      </c>
      <c r="G38" s="1586" t="s">
        <v>1383</v>
      </c>
      <c r="H38" s="1588">
        <v>3722</v>
      </c>
      <c r="I38" s="1617"/>
      <c r="J38" s="1597"/>
      <c r="K38" s="1620">
        <v>250</v>
      </c>
      <c r="L38" s="1590">
        <v>700</v>
      </c>
      <c r="M38" s="1590">
        <v>387</v>
      </c>
      <c r="N38" s="1590">
        <v>432</v>
      </c>
      <c r="O38" s="1590">
        <v>616</v>
      </c>
      <c r="P38" s="1590">
        <v>430</v>
      </c>
      <c r="Q38" s="1590">
        <v>814</v>
      </c>
      <c r="R38" s="1601">
        <v>343</v>
      </c>
      <c r="S38" s="1598"/>
    </row>
    <row r="39" spans="2:19" ht="12">
      <c r="B39" s="1596">
        <v>35</v>
      </c>
      <c r="C39" s="1582" t="s">
        <v>1735</v>
      </c>
      <c r="D39" s="1583"/>
      <c r="E39" s="1584">
        <v>3019</v>
      </c>
      <c r="F39" s="1585">
        <v>851</v>
      </c>
      <c r="G39" s="1586" t="s">
        <v>1719</v>
      </c>
      <c r="H39" s="1588">
        <v>3517</v>
      </c>
      <c r="I39" s="1617"/>
      <c r="K39" s="1589">
        <v>504</v>
      </c>
      <c r="L39" s="1590">
        <v>450</v>
      </c>
      <c r="M39" s="1590">
        <v>438</v>
      </c>
      <c r="N39" s="1590">
        <v>500</v>
      </c>
      <c r="O39" s="1590">
        <v>733</v>
      </c>
      <c r="P39" s="1590">
        <v>356</v>
      </c>
      <c r="Q39" s="1590">
        <v>536</v>
      </c>
      <c r="R39" s="1591">
        <v>285</v>
      </c>
      <c r="S39" s="1581"/>
    </row>
    <row r="40" spans="2:19" ht="12">
      <c r="B40" s="1596">
        <v>36</v>
      </c>
      <c r="C40" s="1599" t="s">
        <v>1736</v>
      </c>
      <c r="D40" s="1583"/>
      <c r="E40" s="1584">
        <v>3019</v>
      </c>
      <c r="F40" s="1585">
        <v>263</v>
      </c>
      <c r="G40" s="1586" t="s">
        <v>1723</v>
      </c>
      <c r="H40" s="1588">
        <v>2890</v>
      </c>
      <c r="I40" s="1617"/>
      <c r="J40" s="1597"/>
      <c r="K40" s="1589">
        <v>556</v>
      </c>
      <c r="L40" s="1624">
        <v>1000</v>
      </c>
      <c r="M40" s="1590">
        <v>214</v>
      </c>
      <c r="N40" s="1600">
        <v>0</v>
      </c>
      <c r="O40" s="1600">
        <v>0</v>
      </c>
      <c r="P40" s="1600">
        <v>0</v>
      </c>
      <c r="Q40" s="1590">
        <v>731</v>
      </c>
      <c r="R40" s="1601">
        <v>389</v>
      </c>
      <c r="S40" s="1598"/>
    </row>
    <row r="41" spans="2:19" ht="12.75" thickBot="1">
      <c r="B41" s="1602" t="s">
        <v>748</v>
      </c>
      <c r="C41" s="1628" t="s">
        <v>1737</v>
      </c>
      <c r="D41" s="1603"/>
      <c r="E41" s="1629">
        <v>3015</v>
      </c>
      <c r="F41" s="1605">
        <v>763</v>
      </c>
      <c r="G41" s="1606" t="s">
        <v>1738</v>
      </c>
      <c r="H41" s="1608">
        <v>0</v>
      </c>
      <c r="I41" s="1617"/>
      <c r="J41" s="1597"/>
      <c r="K41" s="1630">
        <v>0</v>
      </c>
      <c r="L41" s="1631">
        <v>0</v>
      </c>
      <c r="M41" s="1631">
        <v>0</v>
      </c>
      <c r="N41" s="1609">
        <v>0</v>
      </c>
      <c r="O41" s="1609">
        <v>0</v>
      </c>
      <c r="P41" s="1609">
        <v>0</v>
      </c>
      <c r="Q41" s="1609">
        <v>0</v>
      </c>
      <c r="R41" s="1610">
        <v>0</v>
      </c>
      <c r="S41" s="1597"/>
    </row>
    <row r="42" ht="24.75" customHeight="1">
      <c r="H42" s="1632"/>
    </row>
  </sheetData>
  <sheetProtection/>
  <mergeCells count="3">
    <mergeCell ref="B1:R1"/>
    <mergeCell ref="B2:R2"/>
    <mergeCell ref="C3:G3"/>
  </mergeCells>
  <conditionalFormatting sqref="G11:G29 F11:F41 B5:B29 F5:G10">
    <cfRule type="cellIs" priority="1" dxfId="3" operator="equal" stopIfTrue="1">
      <formula>0</formula>
    </cfRule>
  </conditionalFormatting>
  <printOptions horizontalCentered="1"/>
  <pageMargins left="0.5905511811023623" right="0.3937007874015748" top="0.3937007874015748" bottom="0.11811023622047245" header="0.5118110236220472" footer="0.5118110236220472"/>
  <pageSetup horizontalDpi="600" verticalDpi="600" orientation="landscape" paperSize="9" scale="7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0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1.7109375" style="20" customWidth="1"/>
    <col min="2" max="2" width="9.00390625" style="20" customWidth="1"/>
    <col min="3" max="3" width="26.28125" style="20" customWidth="1"/>
    <col min="4" max="4" width="6.00390625" style="20" customWidth="1"/>
    <col min="5" max="5" width="13.140625" style="20" customWidth="1"/>
    <col min="6" max="6" width="10.140625" style="20" customWidth="1"/>
    <col min="7" max="7" width="36.00390625" style="20" customWidth="1"/>
    <col min="8" max="8" width="12.421875" style="20" customWidth="1"/>
    <col min="9" max="9" width="2.28125" style="20" customWidth="1"/>
    <col min="10" max="10" width="0.13671875" style="20" hidden="1" customWidth="1"/>
    <col min="11" max="13" width="11.421875" style="25" customWidth="1"/>
    <col min="14" max="14" width="11.421875" style="20" customWidth="1"/>
    <col min="15" max="15" width="3.140625" style="20" customWidth="1"/>
    <col min="16" max="16384" width="11.421875" style="20" customWidth="1"/>
  </cols>
  <sheetData>
    <row r="1" spans="2:14" ht="21">
      <c r="B1" s="1892" t="s">
        <v>1912</v>
      </c>
      <c r="C1" s="1893"/>
      <c r="D1" s="1893"/>
      <c r="E1" s="1893"/>
      <c r="F1" s="1893"/>
      <c r="G1" s="1893"/>
      <c r="H1" s="1893"/>
      <c r="I1" s="1893"/>
      <c r="J1" s="1893"/>
      <c r="K1" s="1893"/>
      <c r="L1" s="1893"/>
      <c r="M1" s="1893"/>
      <c r="N1" s="1884"/>
    </row>
    <row r="2" spans="2:14" ht="22.5">
      <c r="B2" s="1892" t="s">
        <v>122</v>
      </c>
      <c r="C2" s="1894"/>
      <c r="D2" s="1894"/>
      <c r="E2" s="1894"/>
      <c r="F2" s="1894"/>
      <c r="G2" s="1894"/>
      <c r="H2" s="1894"/>
      <c r="I2" s="1894"/>
      <c r="J2" s="1894"/>
      <c r="K2" s="1894"/>
      <c r="L2" s="1894"/>
      <c r="M2" s="1894"/>
      <c r="N2" s="1884"/>
    </row>
    <row r="3" spans="2:7" ht="30" customHeight="1" thickBot="1">
      <c r="B3" s="21" t="s">
        <v>101</v>
      </c>
      <c r="C3" s="22"/>
      <c r="D3" s="23"/>
      <c r="E3" s="24"/>
      <c r="F3" s="24"/>
      <c r="G3" s="24"/>
    </row>
    <row r="4" spans="2:14" ht="13.5" thickBot="1">
      <c r="B4" s="26" t="s">
        <v>91</v>
      </c>
      <c r="C4" s="27" t="s">
        <v>93</v>
      </c>
      <c r="D4" s="28" t="s">
        <v>0</v>
      </c>
      <c r="E4" s="29" t="s">
        <v>94</v>
      </c>
      <c r="F4" s="29" t="s">
        <v>95</v>
      </c>
      <c r="G4" s="81" t="s">
        <v>96</v>
      </c>
      <c r="H4" s="31" t="s">
        <v>1</v>
      </c>
      <c r="I4" s="32"/>
      <c r="J4" s="24"/>
      <c r="K4" s="33" t="s">
        <v>102</v>
      </c>
      <c r="L4" s="33" t="s">
        <v>103</v>
      </c>
      <c r="M4" s="33" t="s">
        <v>104</v>
      </c>
      <c r="N4" s="33" t="s">
        <v>105</v>
      </c>
    </row>
    <row r="5" spans="2:14" ht="15">
      <c r="B5" s="34">
        <v>1</v>
      </c>
      <c r="C5" s="35" t="s">
        <v>106</v>
      </c>
      <c r="D5" s="36"/>
      <c r="E5" s="37">
        <v>3022</v>
      </c>
      <c r="F5" s="38">
        <v>352</v>
      </c>
      <c r="G5" s="39" t="s">
        <v>107</v>
      </c>
      <c r="H5" s="40">
        <v>2994</v>
      </c>
      <c r="I5" s="41"/>
      <c r="K5" s="42">
        <v>998</v>
      </c>
      <c r="L5" s="43">
        <v>971</v>
      </c>
      <c r="M5" s="44">
        <v>1000</v>
      </c>
      <c r="N5" s="44">
        <v>996</v>
      </c>
    </row>
    <row r="6" spans="2:14" ht="15">
      <c r="B6" s="45">
        <v>2</v>
      </c>
      <c r="C6" s="35" t="s">
        <v>108</v>
      </c>
      <c r="D6" s="46"/>
      <c r="E6" s="37">
        <v>3021</v>
      </c>
      <c r="F6" s="38">
        <v>224</v>
      </c>
      <c r="G6" s="39" t="s">
        <v>109</v>
      </c>
      <c r="H6" s="47">
        <v>2990</v>
      </c>
      <c r="I6" s="48"/>
      <c r="K6" s="42">
        <v>1000</v>
      </c>
      <c r="L6" s="44">
        <v>1000</v>
      </c>
      <c r="M6" s="44">
        <v>990</v>
      </c>
      <c r="N6" s="43">
        <v>974</v>
      </c>
    </row>
    <row r="7" spans="2:14" ht="15">
      <c r="B7" s="45">
        <v>3</v>
      </c>
      <c r="C7" s="80" t="s">
        <v>110</v>
      </c>
      <c r="D7" s="46"/>
      <c r="E7" s="49">
        <v>3021</v>
      </c>
      <c r="F7" s="38">
        <v>462</v>
      </c>
      <c r="G7" s="39" t="s">
        <v>111</v>
      </c>
      <c r="H7" s="47">
        <v>2963</v>
      </c>
      <c r="I7" s="41"/>
      <c r="J7" s="50"/>
      <c r="K7" s="51">
        <v>965</v>
      </c>
      <c r="L7" s="52">
        <v>965</v>
      </c>
      <c r="M7" s="52">
        <v>998</v>
      </c>
      <c r="N7" s="52">
        <v>1000</v>
      </c>
    </row>
    <row r="8" spans="2:14" ht="15">
      <c r="B8" s="53">
        <v>4</v>
      </c>
      <c r="C8" s="79" t="s">
        <v>112</v>
      </c>
      <c r="D8" s="46"/>
      <c r="E8" s="37">
        <v>3013</v>
      </c>
      <c r="F8" s="64">
        <v>235</v>
      </c>
      <c r="G8" s="65" t="s">
        <v>113</v>
      </c>
      <c r="H8" s="47">
        <v>2925</v>
      </c>
      <c r="I8" s="48"/>
      <c r="J8" s="50"/>
      <c r="K8" s="54">
        <v>979</v>
      </c>
      <c r="L8" s="55">
        <v>941</v>
      </c>
      <c r="M8" s="52">
        <v>997</v>
      </c>
      <c r="N8" s="52">
        <v>949</v>
      </c>
    </row>
    <row r="9" spans="2:14" ht="15.75" thickBot="1">
      <c r="B9" s="56">
        <v>5</v>
      </c>
      <c r="C9" s="57" t="s">
        <v>114</v>
      </c>
      <c r="D9" s="58"/>
      <c r="E9" s="66">
        <v>3013</v>
      </c>
      <c r="F9" s="66">
        <v>195</v>
      </c>
      <c r="G9" s="84" t="s">
        <v>115</v>
      </c>
      <c r="H9" s="69">
        <v>2910</v>
      </c>
      <c r="I9" s="48"/>
      <c r="J9" s="50"/>
      <c r="K9" s="59">
        <v>954</v>
      </c>
      <c r="L9" s="60">
        <v>942</v>
      </c>
      <c r="M9" s="61">
        <v>998</v>
      </c>
      <c r="N9" s="61">
        <v>958</v>
      </c>
    </row>
    <row r="10" spans="1:15" ht="30" customHeight="1">
      <c r="A10" s="17"/>
      <c r="B10" s="3"/>
      <c r="C10" s="1"/>
      <c r="D10" s="1"/>
      <c r="E10" s="1"/>
      <c r="F10" s="1"/>
      <c r="G10" s="1"/>
      <c r="H10" s="4"/>
      <c r="I10" s="1"/>
      <c r="J10" s="1"/>
      <c r="K10" s="1"/>
      <c r="L10" s="1"/>
      <c r="M10" s="1"/>
      <c r="N10" s="1"/>
      <c r="O10" s="1"/>
    </row>
    <row r="11" spans="2:7" ht="19.5" customHeight="1" thickBot="1">
      <c r="B11" s="21" t="s">
        <v>1362</v>
      </c>
      <c r="C11" s="22"/>
      <c r="D11" s="23"/>
      <c r="E11" s="24"/>
      <c r="F11" s="24"/>
      <c r="G11" s="24"/>
    </row>
    <row r="12" spans="2:14" ht="13.5" thickBot="1">
      <c r="B12" s="26" t="s">
        <v>91</v>
      </c>
      <c r="C12" s="27" t="s">
        <v>93</v>
      </c>
      <c r="D12" s="28" t="s">
        <v>0</v>
      </c>
      <c r="E12" s="29" t="s">
        <v>94</v>
      </c>
      <c r="F12" s="29" t="s">
        <v>95</v>
      </c>
      <c r="G12" s="30" t="s">
        <v>96</v>
      </c>
      <c r="H12" s="31" t="s">
        <v>1</v>
      </c>
      <c r="I12" s="32"/>
      <c r="J12" s="24"/>
      <c r="K12" s="33" t="s">
        <v>102</v>
      </c>
      <c r="L12" s="33" t="s">
        <v>103</v>
      </c>
      <c r="M12" s="33" t="s">
        <v>104</v>
      </c>
      <c r="N12" s="33" t="s">
        <v>105</v>
      </c>
    </row>
    <row r="13" spans="2:14" ht="15">
      <c r="B13" s="34">
        <v>1</v>
      </c>
      <c r="C13" s="62" t="s">
        <v>116</v>
      </c>
      <c r="D13" s="36"/>
      <c r="E13" s="63">
        <v>3021</v>
      </c>
      <c r="F13" s="64">
        <v>224</v>
      </c>
      <c r="G13" s="65" t="s">
        <v>109</v>
      </c>
      <c r="H13" s="40">
        <v>3000</v>
      </c>
      <c r="I13" s="41"/>
      <c r="K13" s="42">
        <v>1000</v>
      </c>
      <c r="L13" s="44">
        <v>1000</v>
      </c>
      <c r="M13" s="44">
        <v>1000</v>
      </c>
      <c r="N13" s="43">
        <v>1000</v>
      </c>
    </row>
    <row r="14" spans="2:14" ht="15">
      <c r="B14" s="45">
        <v>2</v>
      </c>
      <c r="C14" s="86" t="s">
        <v>117</v>
      </c>
      <c r="D14" s="46"/>
      <c r="E14" s="37">
        <v>3020</v>
      </c>
      <c r="F14" s="38">
        <v>933</v>
      </c>
      <c r="G14" s="90" t="s">
        <v>118</v>
      </c>
      <c r="H14" s="47">
        <v>2848</v>
      </c>
      <c r="I14" s="48"/>
      <c r="K14" s="67">
        <v>938</v>
      </c>
      <c r="L14" s="44">
        <v>957</v>
      </c>
      <c r="M14" s="44">
        <v>950</v>
      </c>
      <c r="N14" s="44">
        <v>941</v>
      </c>
    </row>
    <row r="15" spans="2:14" ht="15.75" thickBot="1">
      <c r="B15" s="68">
        <v>3</v>
      </c>
      <c r="C15" s="85" t="s">
        <v>119</v>
      </c>
      <c r="D15" s="58"/>
      <c r="E15" s="87">
        <v>3020</v>
      </c>
      <c r="F15" s="88">
        <v>933</v>
      </c>
      <c r="G15" s="89" t="s">
        <v>118</v>
      </c>
      <c r="H15" s="69">
        <v>2829</v>
      </c>
      <c r="I15" s="41"/>
      <c r="J15" s="50"/>
      <c r="K15" s="70">
        <v>931</v>
      </c>
      <c r="L15" s="61">
        <v>932</v>
      </c>
      <c r="M15" s="61">
        <v>949</v>
      </c>
      <c r="N15" s="61">
        <v>948</v>
      </c>
    </row>
    <row r="16" spans="1:15" ht="30" customHeight="1">
      <c r="A16" s="17"/>
      <c r="B16" s="3"/>
      <c r="C16" s="1"/>
      <c r="D16" s="1"/>
      <c r="E16" s="1"/>
      <c r="F16" s="1"/>
      <c r="G16" s="1"/>
      <c r="H16" s="4"/>
      <c r="I16" s="1"/>
      <c r="J16" s="1"/>
      <c r="K16" s="1"/>
      <c r="L16" s="1"/>
      <c r="M16" s="1"/>
      <c r="N16" s="1"/>
      <c r="O16" s="1"/>
    </row>
    <row r="17" spans="2:14" ht="19.5" customHeight="1" thickBot="1">
      <c r="B17" s="21" t="s">
        <v>1363</v>
      </c>
      <c r="C17" s="22"/>
      <c r="D17" s="23"/>
      <c r="G17" s="71"/>
      <c r="N17" s="72"/>
    </row>
    <row r="18" spans="2:14" ht="13.5" thickBot="1">
      <c r="B18" s="26" t="s">
        <v>91</v>
      </c>
      <c r="C18" s="27" t="s">
        <v>93</v>
      </c>
      <c r="D18" s="28" t="s">
        <v>0</v>
      </c>
      <c r="E18" s="29" t="s">
        <v>94</v>
      </c>
      <c r="F18" s="73" t="s">
        <v>95</v>
      </c>
      <c r="G18" s="83" t="s">
        <v>96</v>
      </c>
      <c r="H18" s="31" t="s">
        <v>1</v>
      </c>
      <c r="I18" s="32"/>
      <c r="J18" s="24"/>
      <c r="K18" s="33" t="s">
        <v>102</v>
      </c>
      <c r="L18" s="33" t="s">
        <v>103</v>
      </c>
      <c r="M18" s="33" t="s">
        <v>104</v>
      </c>
      <c r="N18" s="33" t="s">
        <v>105</v>
      </c>
    </row>
    <row r="19" spans="2:14" ht="15">
      <c r="B19" s="34">
        <v>1</v>
      </c>
      <c r="C19" s="74" t="s">
        <v>114</v>
      </c>
      <c r="D19" s="36"/>
      <c r="E19" s="37">
        <v>3013</v>
      </c>
      <c r="F19" s="37">
        <v>195</v>
      </c>
      <c r="G19" s="82" t="s">
        <v>115</v>
      </c>
      <c r="H19" s="40">
        <v>3000</v>
      </c>
      <c r="I19" s="41"/>
      <c r="K19" s="67">
        <v>1000</v>
      </c>
      <c r="L19" s="44">
        <v>1000</v>
      </c>
      <c r="M19" s="44">
        <v>1000</v>
      </c>
      <c r="N19" s="44">
        <v>1000</v>
      </c>
    </row>
    <row r="20" spans="2:14" ht="15.75" thickBot="1">
      <c r="B20" s="68">
        <v>2</v>
      </c>
      <c r="C20" s="75" t="s">
        <v>120</v>
      </c>
      <c r="D20" s="58" t="s">
        <v>121</v>
      </c>
      <c r="E20" s="66">
        <v>3013</v>
      </c>
      <c r="F20" s="66">
        <v>195</v>
      </c>
      <c r="G20" s="84" t="s">
        <v>115</v>
      </c>
      <c r="H20" s="69">
        <v>2856</v>
      </c>
      <c r="I20" s="48"/>
      <c r="K20" s="76">
        <v>934</v>
      </c>
      <c r="L20" s="77">
        <v>915</v>
      </c>
      <c r="M20" s="78">
        <v>967</v>
      </c>
      <c r="N20" s="78">
        <v>955</v>
      </c>
    </row>
  </sheetData>
  <sheetProtection/>
  <mergeCells count="2">
    <mergeCell ref="B1:N1"/>
    <mergeCell ref="B2:N2"/>
  </mergeCells>
  <conditionalFormatting sqref="B13:B15 B19:B20 B5:B9 F5:G8 F13:G15">
    <cfRule type="cellIs" priority="1" dxfId="3" operator="equal" stopIfTrue="1">
      <formula>0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3"/>
  <sheetViews>
    <sheetView showGridLines="0" zoomScaleSheetLayoutView="100" workbookViewId="0" topLeftCell="A1">
      <selection activeCell="B4" sqref="B4"/>
    </sheetView>
  </sheetViews>
  <sheetFormatPr defaultColWidth="11.57421875" defaultRowHeight="12.75"/>
  <cols>
    <col min="1" max="1" width="2.00390625" style="532" customWidth="1"/>
    <col min="2" max="2" width="7.421875" style="532" customWidth="1"/>
    <col min="3" max="3" width="21.8515625" style="532" customWidth="1"/>
    <col min="4" max="4" width="4.421875" style="532" customWidth="1"/>
    <col min="5" max="5" width="8.7109375" style="532" customWidth="1"/>
    <col min="6" max="6" width="8.140625" style="532" customWidth="1"/>
    <col min="7" max="7" width="27.421875" style="532" customWidth="1"/>
    <col min="8" max="8" width="11.421875" style="532" customWidth="1"/>
    <col min="9" max="9" width="2.00390625" style="534" customWidth="1"/>
    <col min="10" max="13" width="9.7109375" style="535" customWidth="1"/>
    <col min="14" max="14" width="2.140625" style="532" customWidth="1"/>
    <col min="15" max="15" width="11.28125" style="532" customWidth="1"/>
    <col min="16" max="16384" width="11.421875" style="532" customWidth="1"/>
  </cols>
  <sheetData>
    <row r="1" spans="2:16" ht="16.5">
      <c r="B1" s="1901" t="s">
        <v>895</v>
      </c>
      <c r="C1" s="1902"/>
      <c r="D1" s="1902"/>
      <c r="E1" s="1902"/>
      <c r="F1" s="1902"/>
      <c r="G1" s="1902"/>
      <c r="H1" s="1902"/>
      <c r="I1" s="1902"/>
      <c r="J1" s="1902"/>
      <c r="K1" s="1902"/>
      <c r="L1" s="1902"/>
      <c r="M1" s="1902"/>
      <c r="N1" s="1902"/>
      <c r="O1" s="1902"/>
      <c r="P1" s="1902"/>
    </row>
    <row r="2" spans="2:16" ht="16.5">
      <c r="B2" s="1901" t="s">
        <v>896</v>
      </c>
      <c r="C2" s="1902"/>
      <c r="D2" s="1902"/>
      <c r="E2" s="1902"/>
      <c r="F2" s="1902"/>
      <c r="G2" s="1902"/>
      <c r="H2" s="1902"/>
      <c r="I2" s="1902"/>
      <c r="J2" s="1902"/>
      <c r="K2" s="1902"/>
      <c r="L2" s="1902"/>
      <c r="M2" s="1902"/>
      <c r="N2" s="1902"/>
      <c r="O2" s="1902"/>
      <c r="P2" s="1902"/>
    </row>
    <row r="3" spans="2:4" ht="15">
      <c r="B3" s="533"/>
      <c r="C3" s="533"/>
      <c r="D3" s="533"/>
    </row>
    <row r="4" spans="2:3" ht="18" thickBot="1">
      <c r="B4" s="654" t="s">
        <v>897</v>
      </c>
      <c r="C4" s="537"/>
    </row>
    <row r="5" spans="2:16" ht="12.75" thickBot="1">
      <c r="B5" s="538" t="s">
        <v>91</v>
      </c>
      <c r="C5" s="539" t="s">
        <v>93</v>
      </c>
      <c r="D5" s="540" t="s">
        <v>0</v>
      </c>
      <c r="E5" s="540" t="s">
        <v>94</v>
      </c>
      <c r="F5" s="540" t="s">
        <v>95</v>
      </c>
      <c r="G5" s="541" t="s">
        <v>96</v>
      </c>
      <c r="H5" s="542" t="s">
        <v>1</v>
      </c>
      <c r="I5" s="543"/>
      <c r="J5" s="538" t="s">
        <v>102</v>
      </c>
      <c r="K5" s="540" t="s">
        <v>103</v>
      </c>
      <c r="L5" s="540" t="s">
        <v>104</v>
      </c>
      <c r="M5" s="544" t="s">
        <v>105</v>
      </c>
      <c r="O5" s="538" t="s">
        <v>898</v>
      </c>
      <c r="P5" s="544" t="s">
        <v>899</v>
      </c>
    </row>
    <row r="6" spans="2:16" ht="15" customHeight="1">
      <c r="B6" s="545">
        <v>1</v>
      </c>
      <c r="C6" s="546" t="s">
        <v>119</v>
      </c>
      <c r="D6" s="547"/>
      <c r="E6" s="548">
        <v>3020</v>
      </c>
      <c r="F6" s="548">
        <v>933</v>
      </c>
      <c r="G6" s="549" t="s">
        <v>900</v>
      </c>
      <c r="H6" s="550">
        <f>SUM(J6+K6+L6)+(O6+P6)</f>
        <v>4996.78</v>
      </c>
      <c r="J6" s="551">
        <v>1000</v>
      </c>
      <c r="K6" s="552">
        <v>1000</v>
      </c>
      <c r="L6" s="552">
        <v>996.78</v>
      </c>
      <c r="M6" s="553">
        <v>995.11</v>
      </c>
      <c r="N6" s="554"/>
      <c r="O6" s="555">
        <v>1000</v>
      </c>
      <c r="P6" s="556">
        <f>SUM(O6)</f>
        <v>1000</v>
      </c>
    </row>
    <row r="7" spans="2:16" ht="15" customHeight="1">
      <c r="B7" s="557">
        <v>2</v>
      </c>
      <c r="C7" s="558" t="s">
        <v>901</v>
      </c>
      <c r="D7" s="559"/>
      <c r="E7" s="560">
        <v>3013</v>
      </c>
      <c r="F7" s="560">
        <v>195</v>
      </c>
      <c r="G7" s="561" t="s">
        <v>902</v>
      </c>
      <c r="H7" s="562">
        <f>SUM(J7+K7+M7+O7+P7)</f>
        <v>4993.51</v>
      </c>
      <c r="J7" s="563">
        <v>998.36</v>
      </c>
      <c r="K7" s="564">
        <v>1000</v>
      </c>
      <c r="L7" s="565">
        <v>996.77</v>
      </c>
      <c r="M7" s="566">
        <v>1000</v>
      </c>
      <c r="N7" s="554"/>
      <c r="O7" s="563">
        <v>995.15</v>
      </c>
      <c r="P7" s="566">
        <v>1000</v>
      </c>
    </row>
    <row r="8" spans="2:16" ht="15" customHeight="1">
      <c r="B8" s="557">
        <v>3</v>
      </c>
      <c r="C8" s="558" t="s">
        <v>112</v>
      </c>
      <c r="D8" s="559"/>
      <c r="E8" s="560">
        <v>3013</v>
      </c>
      <c r="F8" s="560">
        <v>235</v>
      </c>
      <c r="G8" s="561" t="s">
        <v>903</v>
      </c>
      <c r="H8" s="562">
        <f>SUM(K8+L8+M8+O8+P8)</f>
        <v>4972.349999999999</v>
      </c>
      <c r="J8" s="563">
        <v>1000</v>
      </c>
      <c r="K8" s="564">
        <v>1000</v>
      </c>
      <c r="L8" s="564">
        <v>1000</v>
      </c>
      <c r="M8" s="567">
        <v>1000</v>
      </c>
      <c r="N8" s="554"/>
      <c r="O8" s="563">
        <v>982.2</v>
      </c>
      <c r="P8" s="566">
        <v>990.15</v>
      </c>
    </row>
    <row r="9" spans="2:16" ht="15" customHeight="1">
      <c r="B9" s="568">
        <v>4</v>
      </c>
      <c r="C9" s="569" t="s">
        <v>904</v>
      </c>
      <c r="D9" s="570"/>
      <c r="E9" s="571">
        <v>3020</v>
      </c>
      <c r="F9" s="571">
        <v>972</v>
      </c>
      <c r="G9" s="572" t="s">
        <v>179</v>
      </c>
      <c r="H9" s="573">
        <f>SUM(K9:P9)</f>
        <v>4964.02</v>
      </c>
      <c r="J9" s="574">
        <v>990.34</v>
      </c>
      <c r="K9" s="575">
        <v>1000</v>
      </c>
      <c r="L9" s="575">
        <v>1000</v>
      </c>
      <c r="M9" s="556">
        <f>SUM(L9)</f>
        <v>1000</v>
      </c>
      <c r="N9" s="554"/>
      <c r="O9" s="555">
        <v>990.29</v>
      </c>
      <c r="P9" s="556">
        <v>973.73</v>
      </c>
    </row>
    <row r="10" spans="2:16" ht="15" customHeight="1" thickBot="1">
      <c r="B10" s="576">
        <v>5</v>
      </c>
      <c r="C10" s="577" t="s">
        <v>905</v>
      </c>
      <c r="D10" s="578"/>
      <c r="E10" s="579">
        <v>3020</v>
      </c>
      <c r="F10" s="579">
        <v>940</v>
      </c>
      <c r="G10" s="580" t="s">
        <v>906</v>
      </c>
      <c r="H10" s="581">
        <f>SUM(K10:P10)</f>
        <v>4957.84</v>
      </c>
      <c r="I10" s="582"/>
      <c r="J10" s="583">
        <v>966.13</v>
      </c>
      <c r="K10" s="584">
        <v>991.9</v>
      </c>
      <c r="L10" s="584">
        <v>1000</v>
      </c>
      <c r="M10" s="585">
        <f>SUM(L10)</f>
        <v>1000</v>
      </c>
      <c r="N10" s="554"/>
      <c r="O10" s="586">
        <v>970.87</v>
      </c>
      <c r="P10" s="585">
        <v>995.07</v>
      </c>
    </row>
    <row r="11" spans="2:16" ht="15" customHeight="1">
      <c r="B11" s="568">
        <v>6</v>
      </c>
      <c r="C11" s="570" t="s">
        <v>907</v>
      </c>
      <c r="D11" s="570"/>
      <c r="E11" s="571">
        <v>3017</v>
      </c>
      <c r="F11" s="571">
        <v>70</v>
      </c>
      <c r="G11" s="572" t="s">
        <v>908</v>
      </c>
      <c r="H11" s="573">
        <f>SUM(J11:L11)</f>
        <v>2990.26</v>
      </c>
      <c r="J11" s="555">
        <v>1000</v>
      </c>
      <c r="K11" s="575">
        <v>990.26</v>
      </c>
      <c r="L11" s="575">
        <v>1000</v>
      </c>
      <c r="M11" s="587">
        <v>977.27</v>
      </c>
      <c r="N11" s="588"/>
      <c r="O11" s="588"/>
      <c r="P11" s="588"/>
    </row>
    <row r="12" spans="2:16" ht="15" customHeight="1">
      <c r="B12" s="589">
        <v>7</v>
      </c>
      <c r="C12" s="559" t="s">
        <v>117</v>
      </c>
      <c r="D12" s="559"/>
      <c r="E12" s="560">
        <v>3020</v>
      </c>
      <c r="F12" s="560">
        <v>933</v>
      </c>
      <c r="G12" s="561" t="s">
        <v>900</v>
      </c>
      <c r="H12" s="562">
        <f>SUM(J12:L12)</f>
        <v>2990.23</v>
      </c>
      <c r="J12" s="563">
        <v>1000</v>
      </c>
      <c r="K12" s="564">
        <v>1000</v>
      </c>
      <c r="L12" s="564">
        <v>990.23</v>
      </c>
      <c r="M12" s="567">
        <v>959.61</v>
      </c>
      <c r="N12" s="588"/>
      <c r="O12" s="588"/>
      <c r="P12" s="588"/>
    </row>
    <row r="13" spans="2:16" ht="15" customHeight="1">
      <c r="B13" s="589">
        <v>8</v>
      </c>
      <c r="C13" s="558" t="s">
        <v>909</v>
      </c>
      <c r="D13" s="559"/>
      <c r="E13" s="560">
        <v>3021</v>
      </c>
      <c r="F13" s="560">
        <v>475</v>
      </c>
      <c r="G13" s="561" t="s">
        <v>910</v>
      </c>
      <c r="H13" s="562">
        <f>SUM(K13:M13)</f>
        <v>2985.48</v>
      </c>
      <c r="J13" s="590">
        <v>969.4</v>
      </c>
      <c r="K13" s="564">
        <v>985.48</v>
      </c>
      <c r="L13" s="564">
        <v>1000</v>
      </c>
      <c r="M13" s="566">
        <v>1000</v>
      </c>
      <c r="N13" s="588"/>
      <c r="O13" s="588"/>
      <c r="P13" s="588"/>
    </row>
    <row r="14" spans="2:16" ht="15" customHeight="1">
      <c r="B14" s="589">
        <v>9</v>
      </c>
      <c r="C14" s="558" t="s">
        <v>911</v>
      </c>
      <c r="D14" s="559"/>
      <c r="E14" s="560">
        <v>3021</v>
      </c>
      <c r="F14" s="560">
        <v>475</v>
      </c>
      <c r="G14" s="561" t="s">
        <v>910</v>
      </c>
      <c r="H14" s="562">
        <f>SUM(M14+K14+J14)</f>
        <v>2980.52</v>
      </c>
      <c r="J14" s="563">
        <v>995.13</v>
      </c>
      <c r="K14" s="564">
        <v>985.39</v>
      </c>
      <c r="L14" s="565">
        <v>983.71</v>
      </c>
      <c r="M14" s="566">
        <v>1000</v>
      </c>
      <c r="N14" s="588"/>
      <c r="O14" s="588"/>
      <c r="P14" s="588"/>
    </row>
    <row r="15" spans="2:16" ht="15" customHeight="1">
      <c r="B15" s="589">
        <v>10</v>
      </c>
      <c r="C15" s="558" t="s">
        <v>912</v>
      </c>
      <c r="D15" s="559"/>
      <c r="E15" s="560">
        <v>3005</v>
      </c>
      <c r="F15" s="560">
        <v>299</v>
      </c>
      <c r="G15" s="561" t="s">
        <v>913</v>
      </c>
      <c r="H15" s="562">
        <f>SUM(M15+L15+J15)</f>
        <v>2980.4700000000003</v>
      </c>
      <c r="J15" s="563">
        <v>996.75</v>
      </c>
      <c r="K15" s="565">
        <v>522.88</v>
      </c>
      <c r="L15" s="564">
        <v>986.97</v>
      </c>
      <c r="M15" s="566">
        <v>996.75</v>
      </c>
      <c r="N15" s="588"/>
      <c r="O15" s="588"/>
      <c r="P15" s="588"/>
    </row>
    <row r="16" spans="2:16" ht="15" customHeight="1">
      <c r="B16" s="589">
        <v>11</v>
      </c>
      <c r="C16" s="558" t="s">
        <v>914</v>
      </c>
      <c r="D16" s="559"/>
      <c r="E16" s="560">
        <v>3021</v>
      </c>
      <c r="F16" s="560">
        <v>475</v>
      </c>
      <c r="G16" s="561" t="s">
        <v>910</v>
      </c>
      <c r="H16" s="562">
        <f>SUM(M16+K16+J16)</f>
        <v>2980.4300000000003</v>
      </c>
      <c r="J16" s="563">
        <v>1000</v>
      </c>
      <c r="K16" s="564">
        <v>990.2</v>
      </c>
      <c r="L16" s="565">
        <v>961.41</v>
      </c>
      <c r="M16" s="566">
        <v>990.23</v>
      </c>
      <c r="N16" s="588"/>
      <c r="O16" s="588"/>
      <c r="P16" s="588"/>
    </row>
    <row r="17" spans="2:16" ht="15" customHeight="1">
      <c r="B17" s="589">
        <v>12</v>
      </c>
      <c r="C17" s="559" t="s">
        <v>915</v>
      </c>
      <c r="D17" s="559"/>
      <c r="E17" s="560">
        <v>3017</v>
      </c>
      <c r="F17" s="560">
        <v>70</v>
      </c>
      <c r="G17" s="572" t="s">
        <v>908</v>
      </c>
      <c r="H17" s="562">
        <f>SUM(K17:M17)</f>
        <v>2979.04</v>
      </c>
      <c r="J17" s="590">
        <v>972.13</v>
      </c>
      <c r="K17" s="564">
        <v>991.94</v>
      </c>
      <c r="L17" s="564">
        <v>987.1</v>
      </c>
      <c r="M17" s="566">
        <v>1000</v>
      </c>
      <c r="N17" s="588"/>
      <c r="O17" s="588"/>
      <c r="P17" s="588"/>
    </row>
    <row r="18" spans="2:16" ht="15" customHeight="1">
      <c r="B18" s="589">
        <v>13</v>
      </c>
      <c r="C18" s="558" t="s">
        <v>916</v>
      </c>
      <c r="D18" s="559"/>
      <c r="E18" s="560">
        <v>3017</v>
      </c>
      <c r="F18" s="560">
        <v>70</v>
      </c>
      <c r="G18" s="572" t="s">
        <v>908</v>
      </c>
      <c r="H18" s="562">
        <f>SUM(K18:M18)</f>
        <v>2977.3</v>
      </c>
      <c r="J18" s="590">
        <v>492.68</v>
      </c>
      <c r="K18" s="564">
        <v>1000</v>
      </c>
      <c r="L18" s="564">
        <v>991.96</v>
      </c>
      <c r="M18" s="566">
        <v>985.34</v>
      </c>
      <c r="N18" s="588"/>
      <c r="O18" s="588"/>
      <c r="P18" s="588"/>
    </row>
    <row r="19" spans="2:16" ht="15" customHeight="1">
      <c r="B19" s="589">
        <v>14</v>
      </c>
      <c r="C19" s="558" t="s">
        <v>917</v>
      </c>
      <c r="D19" s="559"/>
      <c r="E19" s="560">
        <v>3021</v>
      </c>
      <c r="F19" s="560">
        <v>475</v>
      </c>
      <c r="G19" s="561" t="s">
        <v>910</v>
      </c>
      <c r="H19" s="562">
        <f>SUM(K19:M19)</f>
        <v>2961.2200000000003</v>
      </c>
      <c r="J19" s="590">
        <v>975.41</v>
      </c>
      <c r="K19" s="564">
        <v>987.01</v>
      </c>
      <c r="L19" s="564">
        <v>988.75</v>
      </c>
      <c r="M19" s="566">
        <v>985.46</v>
      </c>
      <c r="N19" s="588"/>
      <c r="O19" s="588"/>
      <c r="P19" s="588"/>
    </row>
    <row r="20" spans="2:16" ht="15" customHeight="1">
      <c r="B20" s="589">
        <v>15</v>
      </c>
      <c r="C20" s="558" t="s">
        <v>918</v>
      </c>
      <c r="D20" s="559"/>
      <c r="E20" s="560">
        <v>3020</v>
      </c>
      <c r="F20" s="560">
        <v>940</v>
      </c>
      <c r="G20" s="561" t="s">
        <v>919</v>
      </c>
      <c r="H20" s="562">
        <f>SUM(J20:L20)</f>
        <v>2961.0499999999997</v>
      </c>
      <c r="J20" s="563">
        <v>985.37</v>
      </c>
      <c r="K20" s="564">
        <v>988.54</v>
      </c>
      <c r="L20" s="564">
        <v>987.14</v>
      </c>
      <c r="M20" s="567">
        <v>964.29</v>
      </c>
      <c r="N20" s="588"/>
      <c r="O20" s="588"/>
      <c r="P20" s="588"/>
    </row>
    <row r="21" spans="2:16" ht="15" customHeight="1">
      <c r="B21" s="589">
        <v>16</v>
      </c>
      <c r="C21" s="558" t="s">
        <v>920</v>
      </c>
      <c r="D21" s="559"/>
      <c r="E21" s="560">
        <v>3020</v>
      </c>
      <c r="F21" s="560">
        <v>933</v>
      </c>
      <c r="G21" s="561" t="s">
        <v>900</v>
      </c>
      <c r="H21" s="562">
        <f>SUM(M21+K21+J21)</f>
        <v>2957.64</v>
      </c>
      <c r="J21" s="563">
        <v>985.39</v>
      </c>
      <c r="K21" s="564">
        <v>988.54</v>
      </c>
      <c r="L21" s="565">
        <v>959.94</v>
      </c>
      <c r="M21" s="566">
        <v>983.71</v>
      </c>
      <c r="N21" s="588"/>
      <c r="O21" s="588"/>
      <c r="P21" s="588"/>
    </row>
    <row r="22" spans="2:16" ht="15" customHeight="1">
      <c r="B22" s="589">
        <v>17</v>
      </c>
      <c r="C22" s="558" t="s">
        <v>921</v>
      </c>
      <c r="D22" s="559"/>
      <c r="E22" s="560">
        <v>3021</v>
      </c>
      <c r="F22" s="560">
        <v>471</v>
      </c>
      <c r="G22" s="561" t="s">
        <v>922</v>
      </c>
      <c r="H22" s="562">
        <f>SUM(M22+L22+J22)</f>
        <v>2954.8</v>
      </c>
      <c r="J22" s="563">
        <v>996.78</v>
      </c>
      <c r="K22" s="565">
        <v>668.3</v>
      </c>
      <c r="L22" s="564">
        <v>987.1</v>
      </c>
      <c r="M22" s="566">
        <v>970.92</v>
      </c>
      <c r="N22" s="588"/>
      <c r="O22" s="588"/>
      <c r="P22" s="588"/>
    </row>
    <row r="23" spans="2:16" ht="15" customHeight="1">
      <c r="B23" s="589">
        <v>18</v>
      </c>
      <c r="C23" s="558" t="s">
        <v>923</v>
      </c>
      <c r="D23" s="559"/>
      <c r="E23" s="560">
        <v>3017</v>
      </c>
      <c r="F23" s="560">
        <v>70</v>
      </c>
      <c r="G23" s="572" t="s">
        <v>908</v>
      </c>
      <c r="H23" s="562">
        <f>SUM(M23+K23+J23)</f>
        <v>2928.7799999999997</v>
      </c>
      <c r="J23" s="563">
        <v>961.29</v>
      </c>
      <c r="K23" s="564">
        <v>987.03</v>
      </c>
      <c r="L23" s="565">
        <v>946.95</v>
      </c>
      <c r="M23" s="566">
        <v>980.46</v>
      </c>
      <c r="N23" s="588"/>
      <c r="O23" s="588"/>
      <c r="P23" s="588"/>
    </row>
    <row r="24" spans="2:16" ht="15" customHeight="1">
      <c r="B24" s="589">
        <v>19</v>
      </c>
      <c r="C24" s="558" t="s">
        <v>924</v>
      </c>
      <c r="D24" s="559"/>
      <c r="E24" s="560">
        <v>3021</v>
      </c>
      <c r="F24" s="560">
        <v>475</v>
      </c>
      <c r="G24" s="561" t="s">
        <v>910</v>
      </c>
      <c r="H24" s="562">
        <f>SUM(K24:M24)</f>
        <v>2920.4</v>
      </c>
      <c r="J24" s="590">
        <v>965.85</v>
      </c>
      <c r="K24" s="564">
        <v>968.9</v>
      </c>
      <c r="L24" s="564">
        <v>977.56</v>
      </c>
      <c r="M24" s="566">
        <v>973.94</v>
      </c>
      <c r="N24" s="588"/>
      <c r="O24" s="588"/>
      <c r="P24" s="588"/>
    </row>
    <row r="25" spans="2:16" ht="15" customHeight="1">
      <c r="B25" s="589">
        <v>20</v>
      </c>
      <c r="C25" s="558" t="s">
        <v>925</v>
      </c>
      <c r="D25" s="559"/>
      <c r="E25" s="560">
        <v>3017</v>
      </c>
      <c r="F25" s="560">
        <v>88</v>
      </c>
      <c r="G25" s="561" t="s">
        <v>926</v>
      </c>
      <c r="H25" s="562">
        <f>SUM(K25:M25)</f>
        <v>2917.33</v>
      </c>
      <c r="J25" s="590">
        <v>938.71</v>
      </c>
      <c r="K25" s="564">
        <v>978.9</v>
      </c>
      <c r="L25" s="564">
        <v>988.75</v>
      </c>
      <c r="M25" s="566">
        <v>949.68</v>
      </c>
      <c r="N25" s="588"/>
      <c r="O25" s="588"/>
      <c r="P25" s="588"/>
    </row>
    <row r="26" spans="2:16" ht="15" customHeight="1">
      <c r="B26" s="589">
        <v>21</v>
      </c>
      <c r="C26" s="558" t="s">
        <v>927</v>
      </c>
      <c r="D26" s="559"/>
      <c r="E26" s="560">
        <v>3017</v>
      </c>
      <c r="F26" s="560">
        <v>88</v>
      </c>
      <c r="G26" s="561" t="s">
        <v>926</v>
      </c>
      <c r="H26" s="562">
        <f>SUM(J26:L26)</f>
        <v>2892.8199999999997</v>
      </c>
      <c r="J26" s="563">
        <v>974.24</v>
      </c>
      <c r="K26" s="564">
        <v>937.81</v>
      </c>
      <c r="L26" s="564">
        <v>980.77</v>
      </c>
      <c r="M26" s="567">
        <v>888.08</v>
      </c>
      <c r="N26" s="588"/>
      <c r="O26" s="588"/>
      <c r="P26" s="588"/>
    </row>
    <row r="27" spans="2:16" ht="15" customHeight="1">
      <c r="B27" s="589">
        <v>22</v>
      </c>
      <c r="C27" s="559" t="s">
        <v>928</v>
      </c>
      <c r="D27" s="559"/>
      <c r="E27" s="560">
        <v>3017</v>
      </c>
      <c r="F27" s="560">
        <v>88</v>
      </c>
      <c r="G27" s="561" t="s">
        <v>926</v>
      </c>
      <c r="H27" s="562">
        <f>SUM(J27:L27)</f>
        <v>2883.33</v>
      </c>
      <c r="J27" s="563">
        <v>972.13</v>
      </c>
      <c r="K27" s="564">
        <v>953</v>
      </c>
      <c r="L27" s="564">
        <v>958.2</v>
      </c>
      <c r="M27" s="567">
        <v>931.6</v>
      </c>
      <c r="N27" s="588"/>
      <c r="O27" s="588"/>
      <c r="P27" s="588"/>
    </row>
    <row r="28" spans="2:16" ht="15" customHeight="1">
      <c r="B28" s="589">
        <v>23</v>
      </c>
      <c r="C28" s="558" t="s">
        <v>929</v>
      </c>
      <c r="D28" s="559"/>
      <c r="E28" s="560">
        <v>3013</v>
      </c>
      <c r="F28" s="560">
        <v>86</v>
      </c>
      <c r="G28" s="561" t="s">
        <v>930</v>
      </c>
      <c r="H28" s="562">
        <f>SUM(K28:M28)</f>
        <v>2852.87</v>
      </c>
      <c r="J28" s="590">
        <v>0</v>
      </c>
      <c r="K28" s="564">
        <v>964.52</v>
      </c>
      <c r="L28" s="564">
        <v>977.2</v>
      </c>
      <c r="M28" s="566">
        <v>911.15</v>
      </c>
      <c r="N28" s="588"/>
      <c r="O28" s="588"/>
      <c r="P28" s="588"/>
    </row>
    <row r="29" spans="2:16" ht="15" customHeight="1" thickBot="1">
      <c r="B29" s="576">
        <v>24</v>
      </c>
      <c r="C29" s="577" t="s">
        <v>931</v>
      </c>
      <c r="D29" s="578"/>
      <c r="E29" s="579">
        <v>3020</v>
      </c>
      <c r="F29" s="579">
        <v>972</v>
      </c>
      <c r="G29" s="591" t="s">
        <v>179</v>
      </c>
      <c r="H29" s="581">
        <f>SUM(K29:M29)</f>
        <v>2742.5200000000004</v>
      </c>
      <c r="J29" s="586">
        <v>498.38</v>
      </c>
      <c r="K29" s="592">
        <v>875.2</v>
      </c>
      <c r="L29" s="584">
        <v>947.12</v>
      </c>
      <c r="M29" s="585">
        <v>920.2</v>
      </c>
      <c r="N29" s="588"/>
      <c r="O29" s="588"/>
      <c r="P29" s="588"/>
    </row>
    <row r="30" spans="2:16" ht="12">
      <c r="B30" s="593"/>
      <c r="C30" s="534"/>
      <c r="D30" s="582"/>
      <c r="E30" s="588"/>
      <c r="F30" s="588"/>
      <c r="G30" s="594"/>
      <c r="H30" s="595"/>
      <c r="J30" s="596"/>
      <c r="K30" s="596"/>
      <c r="L30" s="596"/>
      <c r="M30" s="596"/>
      <c r="N30" s="588"/>
      <c r="O30" s="588"/>
      <c r="P30" s="588"/>
    </row>
    <row r="31" spans="2:16" ht="12" customHeight="1">
      <c r="B31" s="530"/>
      <c r="C31" s="531"/>
      <c r="D31" s="531"/>
      <c r="E31" s="531"/>
      <c r="F31" s="531"/>
      <c r="G31" s="531"/>
      <c r="H31" s="531"/>
      <c r="I31" s="597"/>
      <c r="J31" s="531"/>
      <c r="K31" s="531"/>
      <c r="L31" s="531"/>
      <c r="M31" s="531"/>
      <c r="N31" s="531"/>
      <c r="O31" s="531"/>
      <c r="P31" s="531"/>
    </row>
    <row r="32" spans="2:16" ht="18" thickBot="1">
      <c r="B32" s="654" t="s">
        <v>932</v>
      </c>
      <c r="C32" s="536"/>
      <c r="J32" s="598"/>
      <c r="K32" s="598"/>
      <c r="L32" s="598"/>
      <c r="M32" s="598"/>
      <c r="N32" s="554"/>
      <c r="O32" s="554"/>
      <c r="P32" s="554"/>
    </row>
    <row r="33" spans="2:16" ht="15" customHeight="1" thickBot="1">
      <c r="B33" s="538" t="s">
        <v>91</v>
      </c>
      <c r="C33" s="539" t="s">
        <v>93</v>
      </c>
      <c r="D33" s="540" t="s">
        <v>0</v>
      </c>
      <c r="E33" s="540" t="s">
        <v>94</v>
      </c>
      <c r="F33" s="540" t="s">
        <v>95</v>
      </c>
      <c r="G33" s="541" t="s">
        <v>96</v>
      </c>
      <c r="H33" s="542" t="s">
        <v>1</v>
      </c>
      <c r="I33" s="543"/>
      <c r="J33" s="538" t="s">
        <v>102</v>
      </c>
      <c r="K33" s="540" t="s">
        <v>103</v>
      </c>
      <c r="L33" s="540" t="s">
        <v>104</v>
      </c>
      <c r="M33" s="544" t="s">
        <v>105</v>
      </c>
      <c r="N33" s="554"/>
      <c r="O33" s="538" t="s">
        <v>898</v>
      </c>
      <c r="P33" s="544" t="s">
        <v>899</v>
      </c>
    </row>
    <row r="34" spans="2:16" ht="15" customHeight="1">
      <c r="B34" s="545">
        <v>1</v>
      </c>
      <c r="C34" s="546" t="s">
        <v>933</v>
      </c>
      <c r="D34" s="548" t="s">
        <v>121</v>
      </c>
      <c r="E34" s="548">
        <v>3013</v>
      </c>
      <c r="F34" s="548">
        <v>195</v>
      </c>
      <c r="G34" s="561" t="s">
        <v>902</v>
      </c>
      <c r="H34" s="562">
        <f>SUM(P34+O34+M34+L34+J34)</f>
        <v>5000</v>
      </c>
      <c r="J34" s="599">
        <v>1000</v>
      </c>
      <c r="K34" s="600">
        <v>985.46</v>
      </c>
      <c r="L34" s="601">
        <v>1000</v>
      </c>
      <c r="M34" s="602">
        <v>1000</v>
      </c>
      <c r="N34" s="596"/>
      <c r="O34" s="599">
        <v>1000</v>
      </c>
      <c r="P34" s="602">
        <v>1000</v>
      </c>
    </row>
    <row r="35" spans="2:16" ht="15" customHeight="1">
      <c r="B35" s="557">
        <v>2</v>
      </c>
      <c r="C35" s="558" t="s">
        <v>934</v>
      </c>
      <c r="D35" s="560" t="s">
        <v>121</v>
      </c>
      <c r="E35" s="560">
        <v>3013</v>
      </c>
      <c r="F35" s="560">
        <v>195</v>
      </c>
      <c r="G35" s="561" t="s">
        <v>902</v>
      </c>
      <c r="H35" s="562">
        <f>SUM(P35+O35+L35+K35+J35)</f>
        <v>4988.6</v>
      </c>
      <c r="J35" s="599">
        <v>1000</v>
      </c>
      <c r="K35" s="600">
        <v>1000</v>
      </c>
      <c r="L35" s="601">
        <v>1000</v>
      </c>
      <c r="M35" s="602">
        <v>1000</v>
      </c>
      <c r="N35" s="596"/>
      <c r="O35" s="599">
        <v>993.52</v>
      </c>
      <c r="P35" s="602">
        <v>995.08</v>
      </c>
    </row>
    <row r="36" spans="2:16" ht="15" customHeight="1">
      <c r="B36" s="557">
        <v>3</v>
      </c>
      <c r="C36" s="558" t="s">
        <v>935</v>
      </c>
      <c r="D36" s="560" t="s">
        <v>121</v>
      </c>
      <c r="E36" s="560">
        <v>3021</v>
      </c>
      <c r="F36" s="560">
        <v>475</v>
      </c>
      <c r="G36" s="561" t="s">
        <v>910</v>
      </c>
      <c r="H36" s="562">
        <f>SUM(P36+O36+M36+K36+J36)</f>
        <v>4970.66</v>
      </c>
      <c r="J36" s="599">
        <v>1000</v>
      </c>
      <c r="K36" s="601">
        <v>1000</v>
      </c>
      <c r="L36" s="600">
        <v>990.31</v>
      </c>
      <c r="M36" s="602">
        <v>991.91</v>
      </c>
      <c r="N36" s="596"/>
      <c r="O36" s="599">
        <v>995.14</v>
      </c>
      <c r="P36" s="602">
        <v>983.61</v>
      </c>
    </row>
    <row r="37" spans="2:16" ht="15" customHeight="1">
      <c r="B37" s="589">
        <v>4</v>
      </c>
      <c r="C37" s="559" t="s">
        <v>936</v>
      </c>
      <c r="D37" s="560" t="s">
        <v>121</v>
      </c>
      <c r="E37" s="560">
        <v>3017</v>
      </c>
      <c r="F37" s="560">
        <v>70</v>
      </c>
      <c r="G37" s="572" t="s">
        <v>908</v>
      </c>
      <c r="H37" s="562">
        <f>SUM(P37+O37+L37+K37+J37)</f>
        <v>4936.46</v>
      </c>
      <c r="J37" s="599">
        <v>993.33</v>
      </c>
      <c r="K37" s="601">
        <v>1000</v>
      </c>
      <c r="L37" s="601">
        <v>979.03</v>
      </c>
      <c r="M37" s="603">
        <v>978.51</v>
      </c>
      <c r="N37" s="596"/>
      <c r="O37" s="599">
        <v>985.41</v>
      </c>
      <c r="P37" s="602">
        <v>978.69</v>
      </c>
    </row>
    <row r="38" spans="2:16" ht="15" customHeight="1" thickBot="1">
      <c r="B38" s="576">
        <v>5</v>
      </c>
      <c r="C38" s="578" t="s">
        <v>937</v>
      </c>
      <c r="D38" s="579" t="s">
        <v>121</v>
      </c>
      <c r="E38" s="579">
        <v>3017</v>
      </c>
      <c r="F38" s="579">
        <v>70</v>
      </c>
      <c r="G38" s="580" t="s">
        <v>908</v>
      </c>
      <c r="H38" s="581">
        <f>SUM(P38+O38+M38+L38+J38)</f>
        <v>4877.93</v>
      </c>
      <c r="J38" s="604">
        <v>965.85</v>
      </c>
      <c r="K38" s="605">
        <v>958</v>
      </c>
      <c r="L38" s="606">
        <v>995</v>
      </c>
      <c r="M38" s="607">
        <v>1000</v>
      </c>
      <c r="N38" s="596"/>
      <c r="O38" s="604">
        <v>940.03</v>
      </c>
      <c r="P38" s="607">
        <v>977.05</v>
      </c>
    </row>
    <row r="39" spans="2:16" ht="15" customHeight="1">
      <c r="B39" s="568">
        <v>6</v>
      </c>
      <c r="C39" s="570" t="s">
        <v>938</v>
      </c>
      <c r="D39" s="571" t="s">
        <v>121</v>
      </c>
      <c r="E39" s="571">
        <v>3021</v>
      </c>
      <c r="F39" s="571">
        <v>475</v>
      </c>
      <c r="G39" s="572" t="s">
        <v>910</v>
      </c>
      <c r="H39" s="573">
        <f>SUM(K39:M39)</f>
        <v>2939.67</v>
      </c>
      <c r="J39" s="608">
        <v>0</v>
      </c>
      <c r="K39" s="609">
        <v>964.46</v>
      </c>
      <c r="L39" s="609">
        <v>1000</v>
      </c>
      <c r="M39" s="610">
        <v>975.21</v>
      </c>
      <c r="N39" s="596"/>
      <c r="O39" s="596"/>
      <c r="P39" s="596"/>
    </row>
    <row r="40" spans="2:16" ht="15" customHeight="1">
      <c r="B40" s="589">
        <v>7</v>
      </c>
      <c r="C40" s="558" t="s">
        <v>939</v>
      </c>
      <c r="D40" s="560" t="s">
        <v>121</v>
      </c>
      <c r="E40" s="560">
        <v>3010</v>
      </c>
      <c r="F40" s="560">
        <v>439</v>
      </c>
      <c r="G40" s="561" t="s">
        <v>940</v>
      </c>
      <c r="H40" s="562">
        <f>SUM(M40+L40+J40)</f>
        <v>2600.3199999999997</v>
      </c>
      <c r="J40" s="599">
        <v>873.75</v>
      </c>
      <c r="K40" s="600">
        <v>803.03</v>
      </c>
      <c r="L40" s="601">
        <v>858.06</v>
      </c>
      <c r="M40" s="602">
        <v>868.51</v>
      </c>
      <c r="N40" s="596"/>
      <c r="O40" s="596"/>
      <c r="P40" s="596"/>
    </row>
    <row r="41" spans="2:16" ht="15" customHeight="1">
      <c r="B41" s="589">
        <v>8</v>
      </c>
      <c r="C41" s="558" t="s">
        <v>941</v>
      </c>
      <c r="D41" s="560" t="s">
        <v>121</v>
      </c>
      <c r="E41" s="560">
        <v>3010</v>
      </c>
      <c r="F41" s="560">
        <v>439</v>
      </c>
      <c r="G41" s="561" t="s">
        <v>940</v>
      </c>
      <c r="H41" s="562">
        <f>SUM(L41+K41+J41)</f>
        <v>2116.5</v>
      </c>
      <c r="J41" s="599">
        <v>699.34</v>
      </c>
      <c r="K41" s="601">
        <v>569.02</v>
      </c>
      <c r="L41" s="601">
        <v>848.14</v>
      </c>
      <c r="M41" s="603">
        <v>0</v>
      </c>
      <c r="N41" s="596"/>
      <c r="O41" s="596"/>
      <c r="P41" s="596"/>
    </row>
    <row r="42" spans="2:16" ht="15" customHeight="1" thickBot="1">
      <c r="B42" s="576" t="s">
        <v>748</v>
      </c>
      <c r="C42" s="577" t="s">
        <v>942</v>
      </c>
      <c r="D42" s="579" t="s">
        <v>121</v>
      </c>
      <c r="E42" s="579">
        <v>3010</v>
      </c>
      <c r="F42" s="579">
        <v>439</v>
      </c>
      <c r="G42" s="591" t="s">
        <v>940</v>
      </c>
      <c r="H42" s="581">
        <v>0</v>
      </c>
      <c r="J42" s="611">
        <v>0</v>
      </c>
      <c r="K42" s="605">
        <v>0</v>
      </c>
      <c r="L42" s="605">
        <v>0</v>
      </c>
      <c r="M42" s="612">
        <v>0</v>
      </c>
      <c r="N42" s="596"/>
      <c r="O42" s="596"/>
      <c r="P42" s="596"/>
    </row>
    <row r="43" ht="12">
      <c r="N43" s="534"/>
    </row>
  </sheetData>
  <sheetProtection/>
  <mergeCells count="2">
    <mergeCell ref="B1:P1"/>
    <mergeCell ref="B2:P2"/>
  </mergeCells>
  <printOptions/>
  <pageMargins left="1.141732283464567" right="0.35433070866141736" top="0.984251968503937" bottom="0.984251968503937" header="0.5118110236220472" footer="0.5118110236220472"/>
  <pageSetup fitToHeight="1" fitToWidth="1" horizontalDpi="300" verticalDpi="300" orientation="landscape" paperSize="9" scale="73"/>
  <ignoredErrors>
    <ignoredError sqref="H11:H14" formulaRange="1"/>
    <ignoredError sqref="H15:H29 H39" formula="1" formulaRange="1"/>
    <ignoredError sqref="H36:H38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workbookViewId="0" topLeftCell="A1">
      <selection activeCell="A1" sqref="A1:R1"/>
    </sheetView>
  </sheetViews>
  <sheetFormatPr defaultColWidth="11.57421875" defaultRowHeight="12.75"/>
  <cols>
    <col min="1" max="1" width="1.421875" style="20" customWidth="1"/>
    <col min="2" max="2" width="9.421875" style="20" customWidth="1"/>
    <col min="3" max="3" width="22.421875" style="20" customWidth="1"/>
    <col min="4" max="4" width="4.28125" style="20" bestFit="1" customWidth="1"/>
    <col min="5" max="6" width="11.421875" style="20" customWidth="1"/>
    <col min="7" max="7" width="28.7109375" style="20" customWidth="1"/>
    <col min="8" max="8" width="11.140625" style="1658" customWidth="1"/>
    <col min="9" max="9" width="2.140625" style="1226" customWidth="1"/>
    <col min="10" max="18" width="9.7109375" style="20" customWidth="1"/>
    <col min="19" max="16384" width="11.421875" style="20" customWidth="1"/>
  </cols>
  <sheetData>
    <row r="1" spans="1:18" ht="21">
      <c r="A1" s="1903" t="s">
        <v>1875</v>
      </c>
      <c r="B1" s="1903"/>
      <c r="C1" s="1903"/>
      <c r="D1" s="1903"/>
      <c r="E1" s="1903"/>
      <c r="F1" s="1903"/>
      <c r="G1" s="1903"/>
      <c r="H1" s="1903"/>
      <c r="I1" s="1903"/>
      <c r="J1" s="1903"/>
      <c r="K1" s="1903"/>
      <c r="L1" s="1903"/>
      <c r="M1" s="1903"/>
      <c r="N1" s="1884"/>
      <c r="O1" s="1884"/>
      <c r="P1" s="1884"/>
      <c r="Q1" s="1884"/>
      <c r="R1" s="1884"/>
    </row>
    <row r="2" spans="1:18" ht="21">
      <c r="A2" s="1903" t="s">
        <v>1876</v>
      </c>
      <c r="B2" s="1904"/>
      <c r="C2" s="1904"/>
      <c r="D2" s="1904"/>
      <c r="E2" s="1904"/>
      <c r="F2" s="1904"/>
      <c r="G2" s="1904"/>
      <c r="H2" s="1904"/>
      <c r="I2" s="1904"/>
      <c r="J2" s="1904"/>
      <c r="K2" s="1904"/>
      <c r="L2" s="1904"/>
      <c r="M2" s="1904"/>
      <c r="N2" s="1884"/>
      <c r="O2" s="1884"/>
      <c r="P2" s="1884"/>
      <c r="Q2" s="1884"/>
      <c r="R2" s="1884"/>
    </row>
    <row r="3" spans="1:18" ht="21">
      <c r="A3" s="1693"/>
      <c r="B3" s="1694"/>
      <c r="C3" s="1694"/>
      <c r="D3" s="1694"/>
      <c r="E3" s="1694"/>
      <c r="F3" s="1694"/>
      <c r="G3" s="1694"/>
      <c r="H3" s="1695"/>
      <c r="I3" s="1696"/>
      <c r="J3" s="1694"/>
      <c r="K3" s="1694"/>
      <c r="L3" s="1694"/>
      <c r="M3" s="1694"/>
      <c r="N3" s="1658"/>
      <c r="O3" s="1658"/>
      <c r="P3" s="1658"/>
      <c r="Q3" s="1658"/>
      <c r="R3" s="1658"/>
    </row>
    <row r="4" spans="1:18" ht="24.75" customHeight="1" thickBot="1">
      <c r="A4" s="1697"/>
      <c r="B4" s="1905" t="s">
        <v>1890</v>
      </c>
      <c r="C4" s="1906"/>
      <c r="D4" s="1906"/>
      <c r="E4" s="1906"/>
      <c r="F4" s="1906"/>
      <c r="G4" s="1906"/>
      <c r="H4" s="1906"/>
      <c r="I4" s="1907"/>
      <c r="J4" s="1666"/>
      <c r="K4" s="1666"/>
      <c r="L4" s="1666"/>
      <c r="M4" s="1666"/>
      <c r="N4" s="1666"/>
      <c r="O4" s="1666"/>
      <c r="P4" s="1666"/>
      <c r="Q4" s="1666"/>
      <c r="R4" s="1666"/>
    </row>
    <row r="5" spans="2:18" ht="12.75" thickBot="1">
      <c r="B5" s="1698" t="s">
        <v>91</v>
      </c>
      <c r="C5" s="1699" t="s">
        <v>124</v>
      </c>
      <c r="D5" s="1700" t="s">
        <v>1877</v>
      </c>
      <c r="E5" s="1701" t="s">
        <v>94</v>
      </c>
      <c r="F5" s="1701" t="s">
        <v>95</v>
      </c>
      <c r="G5" s="1702" t="s">
        <v>96</v>
      </c>
      <c r="H5" s="1703" t="s">
        <v>1878</v>
      </c>
      <c r="I5" s="1704"/>
      <c r="J5" s="1705" t="s">
        <v>1879</v>
      </c>
      <c r="K5" s="1706" t="s">
        <v>1880</v>
      </c>
      <c r="L5" s="1706" t="s">
        <v>1881</v>
      </c>
      <c r="M5" s="1706" t="s">
        <v>1882</v>
      </c>
      <c r="N5" s="1706" t="s">
        <v>1879</v>
      </c>
      <c r="O5" s="1706" t="s">
        <v>1880</v>
      </c>
      <c r="P5" s="1706" t="s">
        <v>1882</v>
      </c>
      <c r="Q5" s="1706" t="s">
        <v>1880</v>
      </c>
      <c r="R5" s="1707" t="s">
        <v>1883</v>
      </c>
    </row>
    <row r="6" spans="2:18" ht="12">
      <c r="B6" s="1708">
        <v>1</v>
      </c>
      <c r="C6" s="1709" t="s">
        <v>473</v>
      </c>
      <c r="D6" s="1710"/>
      <c r="E6" s="1710">
        <v>3009</v>
      </c>
      <c r="F6" s="1711">
        <v>389</v>
      </c>
      <c r="G6" s="1186" t="s">
        <v>474</v>
      </c>
      <c r="H6" s="1712">
        <v>957.9</v>
      </c>
      <c r="I6" s="1713"/>
      <c r="J6" s="1714">
        <v>1000</v>
      </c>
      <c r="K6" s="1715">
        <v>1000</v>
      </c>
      <c r="L6" s="1715">
        <v>816.7</v>
      </c>
      <c r="M6" s="1715">
        <v>1000</v>
      </c>
      <c r="N6" s="1715">
        <v>990.1</v>
      </c>
      <c r="O6" s="1715">
        <v>880</v>
      </c>
      <c r="P6" s="1715">
        <v>1000</v>
      </c>
      <c r="Q6" s="1715">
        <v>976</v>
      </c>
      <c r="R6" s="1716">
        <v>522.9</v>
      </c>
    </row>
    <row r="7" spans="2:18" ht="12">
      <c r="B7" s="1717">
        <v>2</v>
      </c>
      <c r="C7" s="1709" t="s">
        <v>1884</v>
      </c>
      <c r="D7" s="1710"/>
      <c r="E7" s="1710">
        <v>3021</v>
      </c>
      <c r="F7" s="1711">
        <v>35</v>
      </c>
      <c r="G7" s="1186" t="s">
        <v>1885</v>
      </c>
      <c r="H7" s="1718">
        <v>779.8</v>
      </c>
      <c r="I7" s="1713"/>
      <c r="J7" s="1719">
        <v>661.4</v>
      </c>
      <c r="K7" s="1720">
        <v>160.8</v>
      </c>
      <c r="L7" s="1721">
        <v>1000</v>
      </c>
      <c r="M7" s="1721">
        <v>992.5</v>
      </c>
      <c r="N7" s="1721">
        <v>667</v>
      </c>
      <c r="O7" s="1721">
        <v>1000</v>
      </c>
      <c r="P7" s="1721">
        <v>599</v>
      </c>
      <c r="Q7" s="1721">
        <v>723.2</v>
      </c>
      <c r="R7" s="1722">
        <v>595</v>
      </c>
    </row>
    <row r="8" spans="2:18" ht="12">
      <c r="B8" s="1717">
        <v>3</v>
      </c>
      <c r="C8" s="1709" t="s">
        <v>1886</v>
      </c>
      <c r="D8" s="1723"/>
      <c r="E8" s="1710">
        <v>3009</v>
      </c>
      <c r="F8" s="1711">
        <v>389</v>
      </c>
      <c r="G8" s="1186" t="s">
        <v>474</v>
      </c>
      <c r="H8" s="1718">
        <v>642.3</v>
      </c>
      <c r="I8" s="1713"/>
      <c r="J8" s="1719">
        <v>824.1</v>
      </c>
      <c r="K8" s="1721">
        <v>160.8</v>
      </c>
      <c r="L8" s="1721">
        <v>696.5</v>
      </c>
      <c r="M8" s="1721">
        <v>845.8</v>
      </c>
      <c r="N8" s="1721">
        <v>1000</v>
      </c>
      <c r="O8" s="1721">
        <v>677.2</v>
      </c>
      <c r="P8" s="1721">
        <v>826.7</v>
      </c>
      <c r="Q8" s="1721">
        <v>107.2</v>
      </c>
      <c r="R8" s="1722">
        <v>0</v>
      </c>
    </row>
    <row r="9" spans="2:18" ht="12">
      <c r="B9" s="1724">
        <v>4</v>
      </c>
      <c r="C9" s="1709" t="s">
        <v>1887</v>
      </c>
      <c r="D9" s="1710"/>
      <c r="E9" s="1710">
        <v>3009</v>
      </c>
      <c r="F9" s="1711">
        <v>381</v>
      </c>
      <c r="G9" s="1186" t="s">
        <v>1888</v>
      </c>
      <c r="H9" s="1718">
        <v>608.5</v>
      </c>
      <c r="I9" s="1713"/>
      <c r="J9" s="1719">
        <v>131.2</v>
      </c>
      <c r="K9" s="1721">
        <v>160.8</v>
      </c>
      <c r="L9" s="1721">
        <v>981.7</v>
      </c>
      <c r="M9" s="1721">
        <v>992.5</v>
      </c>
      <c r="N9" s="1721">
        <v>497</v>
      </c>
      <c r="O9" s="1721">
        <v>104.3</v>
      </c>
      <c r="P9" s="1720">
        <v>99</v>
      </c>
      <c r="Q9" s="1721">
        <v>1000</v>
      </c>
      <c r="R9" s="1722">
        <v>1000</v>
      </c>
    </row>
    <row r="10" spans="2:18" ht="12.75" thickBot="1">
      <c r="B10" s="1725">
        <v>5</v>
      </c>
      <c r="C10" s="1726" t="s">
        <v>1889</v>
      </c>
      <c r="D10" s="1727"/>
      <c r="E10" s="1727">
        <v>3009</v>
      </c>
      <c r="F10" s="1728">
        <v>389</v>
      </c>
      <c r="G10" s="1201" t="s">
        <v>474</v>
      </c>
      <c r="H10" s="1729">
        <v>184.7</v>
      </c>
      <c r="I10" s="1713"/>
      <c r="J10" s="1730">
        <v>131.2</v>
      </c>
      <c r="K10" s="1731">
        <v>160.8</v>
      </c>
      <c r="L10" s="1731">
        <v>975.6</v>
      </c>
      <c r="M10" s="1731">
        <v>210</v>
      </c>
      <c r="N10" s="1731">
        <v>0</v>
      </c>
      <c r="O10" s="1731">
        <v>0</v>
      </c>
      <c r="P10" s="1731">
        <v>0</v>
      </c>
      <c r="Q10" s="1731">
        <v>0</v>
      </c>
      <c r="R10" s="1732">
        <v>0</v>
      </c>
    </row>
    <row r="12" ht="25.5" customHeight="1"/>
  </sheetData>
  <sheetProtection/>
  <mergeCells count="3">
    <mergeCell ref="A1:R1"/>
    <mergeCell ref="A2:R2"/>
    <mergeCell ref="B4:I4"/>
  </mergeCells>
  <conditionalFormatting sqref="J7:R10">
    <cfRule type="cellIs" priority="3" dxfId="0" operator="equal" stopIfTrue="1">
      <formula>'F7A'!$C7</formula>
    </cfRule>
  </conditionalFormatting>
  <conditionalFormatting sqref="C6:C10 J5:R5">
    <cfRule type="cellIs" priority="2" dxfId="1" operator="equal" stopIfTrue="1">
      <formula>0</formula>
    </cfRule>
  </conditionalFormatting>
  <conditionalFormatting sqref="J6:R6">
    <cfRule type="cellIs" priority="1" dxfId="0" operator="equal" stopIfTrue="1">
      <formula>#REF!</formula>
    </cfRule>
  </conditionalFormatting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showGridLines="0" workbookViewId="0" topLeftCell="A1">
      <selection activeCell="C44" sqref="C44"/>
    </sheetView>
  </sheetViews>
  <sheetFormatPr defaultColWidth="11.57421875" defaultRowHeight="12.75"/>
  <cols>
    <col min="1" max="1" width="2.00390625" style="683" customWidth="1"/>
    <col min="2" max="2" width="6.140625" style="837" customWidth="1"/>
    <col min="3" max="3" width="21.421875" style="837" customWidth="1"/>
    <col min="4" max="4" width="5.00390625" style="860" customWidth="1"/>
    <col min="5" max="5" width="9.28125" style="860" customWidth="1"/>
    <col min="6" max="6" width="7.7109375" style="860" customWidth="1"/>
    <col min="7" max="7" width="31.421875" style="805" customWidth="1"/>
    <col min="8" max="8" width="13.140625" style="805" customWidth="1"/>
    <col min="9" max="9" width="1.7109375" style="805" customWidth="1"/>
    <col min="10" max="10" width="5.00390625" style="836" customWidth="1"/>
    <col min="11" max="11" width="5.140625" style="836" customWidth="1"/>
    <col min="12" max="12" width="5.421875" style="836" customWidth="1"/>
    <col min="13" max="14" width="4.8515625" style="836" customWidth="1"/>
    <col min="15" max="15" width="4.140625" style="683" customWidth="1"/>
    <col min="16" max="16" width="4.28125" style="683" customWidth="1"/>
    <col min="17" max="17" width="6.00390625" style="683" customWidth="1"/>
    <col min="18" max="18" width="3.7109375" style="744" customWidth="1"/>
    <col min="19" max="19" width="4.00390625" style="683" customWidth="1"/>
    <col min="20" max="20" width="6.140625" style="764" customWidth="1"/>
    <col min="21" max="21" width="20.7109375" style="683" customWidth="1"/>
    <col min="22" max="22" width="19.28125" style="683" customWidth="1"/>
    <col min="23" max="16384" width="11.421875" style="683" customWidth="1"/>
  </cols>
  <sheetData>
    <row r="1" spans="2:16" ht="21">
      <c r="B1" s="1847" t="s">
        <v>1038</v>
      </c>
      <c r="C1" s="1848"/>
      <c r="D1" s="1848"/>
      <c r="E1" s="1848"/>
      <c r="F1" s="1848"/>
      <c r="G1" s="1848"/>
      <c r="H1" s="1848"/>
      <c r="I1" s="1848"/>
      <c r="J1" s="1848"/>
      <c r="K1" s="1848"/>
      <c r="L1" s="1848"/>
      <c r="M1" s="1848"/>
      <c r="N1" s="1848"/>
      <c r="O1" s="1848"/>
      <c r="P1" s="1848"/>
    </row>
    <row r="2" spans="2:16" ht="21">
      <c r="B2" s="1847" t="s">
        <v>1039</v>
      </c>
      <c r="C2" s="1848"/>
      <c r="D2" s="1848"/>
      <c r="E2" s="1848"/>
      <c r="F2" s="1848"/>
      <c r="G2" s="1848"/>
      <c r="H2" s="1848"/>
      <c r="I2" s="1848"/>
      <c r="J2" s="1848"/>
      <c r="K2" s="1848"/>
      <c r="L2" s="1848"/>
      <c r="M2" s="1848"/>
      <c r="N2" s="1848"/>
      <c r="O2" s="1848"/>
      <c r="P2" s="1848"/>
    </row>
    <row r="3" spans="2:15" ht="11.25" customHeight="1">
      <c r="B3" s="682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</row>
    <row r="4" spans="2:16" ht="18" thickBot="1">
      <c r="B4" s="685" t="s">
        <v>1040</v>
      </c>
      <c r="C4" s="686"/>
      <c r="D4" s="687"/>
      <c r="E4" s="688"/>
      <c r="F4" s="688"/>
      <c r="G4" s="689"/>
      <c r="H4" s="689"/>
      <c r="I4" s="689"/>
      <c r="J4" s="690"/>
      <c r="K4" s="690"/>
      <c r="L4" s="690"/>
      <c r="M4" s="690"/>
      <c r="N4" s="690"/>
      <c r="O4" s="691"/>
      <c r="P4" s="691"/>
    </row>
    <row r="5" spans="2:16" ht="12.75" thickBot="1">
      <c r="B5" s="692" t="s">
        <v>91</v>
      </c>
      <c r="C5" s="693" t="s">
        <v>93</v>
      </c>
      <c r="D5" s="694" t="s">
        <v>370</v>
      </c>
      <c r="E5" s="694" t="s">
        <v>94</v>
      </c>
      <c r="F5" s="694" t="s">
        <v>1041</v>
      </c>
      <c r="G5" s="695" t="s">
        <v>96</v>
      </c>
      <c r="H5" s="696" t="s">
        <v>1</v>
      </c>
      <c r="I5" s="697"/>
      <c r="J5" s="698" t="s">
        <v>3</v>
      </c>
      <c r="K5" s="699" t="s">
        <v>1042</v>
      </c>
      <c r="L5" s="699" t="s">
        <v>5</v>
      </c>
      <c r="M5" s="699" t="s">
        <v>26</v>
      </c>
      <c r="N5" s="699" t="s">
        <v>1043</v>
      </c>
      <c r="O5" s="699" t="s">
        <v>128</v>
      </c>
      <c r="P5" s="700" t="s">
        <v>1044</v>
      </c>
    </row>
    <row r="6" spans="2:16" ht="12">
      <c r="B6" s="701">
        <v>1</v>
      </c>
      <c r="C6" s="702" t="s">
        <v>1045</v>
      </c>
      <c r="D6" s="703"/>
      <c r="E6" s="704">
        <v>3017</v>
      </c>
      <c r="F6" s="704">
        <v>698</v>
      </c>
      <c r="G6" s="705" t="s">
        <v>1046</v>
      </c>
      <c r="H6" s="701" t="s">
        <v>1047</v>
      </c>
      <c r="I6" s="706"/>
      <c r="J6" s="707">
        <v>210</v>
      </c>
      <c r="K6" s="708">
        <v>180</v>
      </c>
      <c r="L6" s="708">
        <v>180</v>
      </c>
      <c r="M6" s="708">
        <v>180</v>
      </c>
      <c r="N6" s="708">
        <v>180</v>
      </c>
      <c r="O6" s="709">
        <v>180</v>
      </c>
      <c r="P6" s="710">
        <v>180</v>
      </c>
    </row>
    <row r="7" spans="2:16" ht="12">
      <c r="B7" s="711">
        <v>2</v>
      </c>
      <c r="C7" s="712" t="s">
        <v>1048</v>
      </c>
      <c r="D7" s="713"/>
      <c r="E7" s="714">
        <v>3012</v>
      </c>
      <c r="F7" s="714">
        <v>137</v>
      </c>
      <c r="G7" s="715" t="s">
        <v>1049</v>
      </c>
      <c r="H7" s="711" t="s">
        <v>1050</v>
      </c>
      <c r="I7" s="706"/>
      <c r="J7" s="716">
        <v>210</v>
      </c>
      <c r="K7" s="717">
        <v>180</v>
      </c>
      <c r="L7" s="717">
        <v>180</v>
      </c>
      <c r="M7" s="717">
        <v>180</v>
      </c>
      <c r="N7" s="717">
        <v>180</v>
      </c>
      <c r="O7" s="718">
        <v>180</v>
      </c>
      <c r="P7" s="719">
        <v>180</v>
      </c>
    </row>
    <row r="8" spans="2:16" ht="12">
      <c r="B8" s="711">
        <v>3</v>
      </c>
      <c r="C8" s="712" t="s">
        <v>1051</v>
      </c>
      <c r="D8" s="713"/>
      <c r="E8" s="714">
        <v>3019</v>
      </c>
      <c r="F8" s="714">
        <v>257</v>
      </c>
      <c r="G8" s="715" t="s">
        <v>1052</v>
      </c>
      <c r="H8" s="711" t="s">
        <v>1053</v>
      </c>
      <c r="I8" s="706"/>
      <c r="J8" s="716">
        <v>210</v>
      </c>
      <c r="K8" s="717">
        <v>180</v>
      </c>
      <c r="L8" s="717">
        <v>180</v>
      </c>
      <c r="M8" s="717">
        <v>180</v>
      </c>
      <c r="N8" s="717">
        <v>180</v>
      </c>
      <c r="O8" s="718">
        <v>180</v>
      </c>
      <c r="P8" s="719">
        <v>180</v>
      </c>
    </row>
    <row r="9" spans="2:16" ht="12">
      <c r="B9" s="720">
        <v>4</v>
      </c>
      <c r="C9" s="721" t="s">
        <v>1054</v>
      </c>
      <c r="D9" s="722"/>
      <c r="E9" s="723">
        <v>3015</v>
      </c>
      <c r="F9" s="723">
        <v>90</v>
      </c>
      <c r="G9" s="715" t="s">
        <v>1055</v>
      </c>
      <c r="H9" s="711">
        <f aca="true" t="shared" si="0" ref="H9:H57">SUM(J9:P9)</f>
        <v>1285</v>
      </c>
      <c r="I9" s="706"/>
      <c r="J9" s="716">
        <v>205</v>
      </c>
      <c r="K9" s="717">
        <v>180</v>
      </c>
      <c r="L9" s="717">
        <v>180</v>
      </c>
      <c r="M9" s="717">
        <v>180</v>
      </c>
      <c r="N9" s="717">
        <v>180</v>
      </c>
      <c r="O9" s="718">
        <v>180</v>
      </c>
      <c r="P9" s="719">
        <v>180</v>
      </c>
    </row>
    <row r="10" spans="2:16" ht="12">
      <c r="B10" s="720">
        <v>5</v>
      </c>
      <c r="C10" s="712" t="s">
        <v>374</v>
      </c>
      <c r="D10" s="713"/>
      <c r="E10" s="714">
        <v>3006</v>
      </c>
      <c r="F10" s="714">
        <v>102</v>
      </c>
      <c r="G10" s="715" t="s">
        <v>1056</v>
      </c>
      <c r="H10" s="711">
        <f t="shared" si="0"/>
        <v>1281</v>
      </c>
      <c r="I10" s="706"/>
      <c r="J10" s="716">
        <v>201</v>
      </c>
      <c r="K10" s="717">
        <v>180</v>
      </c>
      <c r="L10" s="717">
        <v>180</v>
      </c>
      <c r="M10" s="717">
        <v>180</v>
      </c>
      <c r="N10" s="717">
        <v>180</v>
      </c>
      <c r="O10" s="718">
        <v>180</v>
      </c>
      <c r="P10" s="719">
        <v>180</v>
      </c>
    </row>
    <row r="11" spans="2:16" ht="12">
      <c r="B11" s="720">
        <v>6</v>
      </c>
      <c r="C11" s="712" t="s">
        <v>1057</v>
      </c>
      <c r="D11" s="713"/>
      <c r="E11" s="714">
        <v>3019</v>
      </c>
      <c r="F11" s="714">
        <v>257</v>
      </c>
      <c r="G11" s="715" t="s">
        <v>1052</v>
      </c>
      <c r="H11" s="711">
        <f t="shared" si="0"/>
        <v>1274</v>
      </c>
      <c r="I11" s="706"/>
      <c r="J11" s="716">
        <v>194</v>
      </c>
      <c r="K11" s="717">
        <v>180</v>
      </c>
      <c r="L11" s="717">
        <v>180</v>
      </c>
      <c r="M11" s="717">
        <v>180</v>
      </c>
      <c r="N11" s="717">
        <v>180</v>
      </c>
      <c r="O11" s="718">
        <v>180</v>
      </c>
      <c r="P11" s="719">
        <v>180</v>
      </c>
    </row>
    <row r="12" spans="2:16" ht="12">
      <c r="B12" s="720">
        <v>7</v>
      </c>
      <c r="C12" s="712" t="s">
        <v>1058</v>
      </c>
      <c r="D12" s="713"/>
      <c r="E12" s="714">
        <v>3017</v>
      </c>
      <c r="F12" s="714">
        <v>698</v>
      </c>
      <c r="G12" s="715" t="s">
        <v>1046</v>
      </c>
      <c r="H12" s="711">
        <f t="shared" si="0"/>
        <v>1271</v>
      </c>
      <c r="I12" s="706"/>
      <c r="J12" s="716">
        <v>210</v>
      </c>
      <c r="K12" s="717">
        <v>161</v>
      </c>
      <c r="L12" s="717">
        <v>180</v>
      </c>
      <c r="M12" s="717">
        <v>180</v>
      </c>
      <c r="N12" s="717">
        <v>180</v>
      </c>
      <c r="O12" s="718">
        <v>180</v>
      </c>
      <c r="P12" s="719">
        <v>180</v>
      </c>
    </row>
    <row r="13" spans="2:16" ht="12">
      <c r="B13" s="720">
        <v>8</v>
      </c>
      <c r="C13" s="712" t="s">
        <v>1059</v>
      </c>
      <c r="D13" s="713"/>
      <c r="E13" s="714">
        <v>3019</v>
      </c>
      <c r="F13" s="714">
        <v>77</v>
      </c>
      <c r="G13" s="715" t="s">
        <v>1060</v>
      </c>
      <c r="H13" s="711">
        <f t="shared" si="0"/>
        <v>1269</v>
      </c>
      <c r="I13" s="706"/>
      <c r="J13" s="716">
        <v>197</v>
      </c>
      <c r="K13" s="717">
        <v>172</v>
      </c>
      <c r="L13" s="717">
        <v>180</v>
      </c>
      <c r="M13" s="717">
        <v>180</v>
      </c>
      <c r="N13" s="717">
        <v>180</v>
      </c>
      <c r="O13" s="718">
        <v>180</v>
      </c>
      <c r="P13" s="719">
        <v>180</v>
      </c>
    </row>
    <row r="14" spans="2:16" ht="12">
      <c r="B14" s="720">
        <v>9</v>
      </c>
      <c r="C14" s="712" t="s">
        <v>384</v>
      </c>
      <c r="D14" s="713"/>
      <c r="E14" s="714">
        <v>3017</v>
      </c>
      <c r="F14" s="714">
        <v>698</v>
      </c>
      <c r="G14" s="715" t="s">
        <v>1046</v>
      </c>
      <c r="H14" s="711">
        <f t="shared" si="0"/>
        <v>1267</v>
      </c>
      <c r="I14" s="706"/>
      <c r="J14" s="716">
        <v>187</v>
      </c>
      <c r="K14" s="717">
        <v>180</v>
      </c>
      <c r="L14" s="717">
        <v>180</v>
      </c>
      <c r="M14" s="717">
        <v>180</v>
      </c>
      <c r="N14" s="717">
        <v>180</v>
      </c>
      <c r="O14" s="718">
        <v>180</v>
      </c>
      <c r="P14" s="719">
        <v>180</v>
      </c>
    </row>
    <row r="15" spans="2:16" ht="12">
      <c r="B15" s="720">
        <v>10</v>
      </c>
      <c r="C15" s="712" t="s">
        <v>1061</v>
      </c>
      <c r="D15" s="713"/>
      <c r="E15" s="714">
        <v>3015</v>
      </c>
      <c r="F15" s="714">
        <v>90</v>
      </c>
      <c r="G15" s="715" t="s">
        <v>1055</v>
      </c>
      <c r="H15" s="711">
        <f t="shared" si="0"/>
        <v>1265</v>
      </c>
      <c r="I15" s="706"/>
      <c r="J15" s="716">
        <v>185</v>
      </c>
      <c r="K15" s="717">
        <v>180</v>
      </c>
      <c r="L15" s="717">
        <v>180</v>
      </c>
      <c r="M15" s="717">
        <v>180</v>
      </c>
      <c r="N15" s="717">
        <v>180</v>
      </c>
      <c r="O15" s="718">
        <v>180</v>
      </c>
      <c r="P15" s="719">
        <v>180</v>
      </c>
    </row>
    <row r="16" spans="2:16" ht="12">
      <c r="B16" s="720">
        <v>11</v>
      </c>
      <c r="C16" s="712" t="s">
        <v>1062</v>
      </c>
      <c r="D16" s="713"/>
      <c r="E16" s="714">
        <v>3013</v>
      </c>
      <c r="F16" s="714">
        <v>574</v>
      </c>
      <c r="G16" s="715" t="s">
        <v>1063</v>
      </c>
      <c r="H16" s="711">
        <f t="shared" si="0"/>
        <v>1261</v>
      </c>
      <c r="I16" s="706"/>
      <c r="J16" s="716">
        <v>181</v>
      </c>
      <c r="K16" s="717">
        <v>180</v>
      </c>
      <c r="L16" s="717">
        <v>180</v>
      </c>
      <c r="M16" s="717">
        <v>180</v>
      </c>
      <c r="N16" s="717">
        <v>180</v>
      </c>
      <c r="O16" s="718">
        <v>180</v>
      </c>
      <c r="P16" s="719">
        <v>180</v>
      </c>
    </row>
    <row r="17" spans="2:16" ht="12">
      <c r="B17" s="720">
        <v>12</v>
      </c>
      <c r="C17" s="712" t="s">
        <v>1064</v>
      </c>
      <c r="D17" s="713"/>
      <c r="E17" s="714">
        <v>3022</v>
      </c>
      <c r="F17" s="714">
        <v>612</v>
      </c>
      <c r="G17" s="715" t="s">
        <v>1065</v>
      </c>
      <c r="H17" s="711">
        <f t="shared" si="0"/>
        <v>1243</v>
      </c>
      <c r="I17" s="706"/>
      <c r="J17" s="716">
        <v>210</v>
      </c>
      <c r="K17" s="717">
        <v>180</v>
      </c>
      <c r="L17" s="717">
        <v>180</v>
      </c>
      <c r="M17" s="717">
        <v>180</v>
      </c>
      <c r="N17" s="717">
        <v>180</v>
      </c>
      <c r="O17" s="718">
        <v>133</v>
      </c>
      <c r="P17" s="719">
        <v>180</v>
      </c>
    </row>
    <row r="18" spans="2:16" ht="12">
      <c r="B18" s="720">
        <v>13</v>
      </c>
      <c r="C18" s="712" t="s">
        <v>1066</v>
      </c>
      <c r="D18" s="713"/>
      <c r="E18" s="714">
        <v>3015</v>
      </c>
      <c r="F18" s="714">
        <v>90</v>
      </c>
      <c r="G18" s="715" t="s">
        <v>1055</v>
      </c>
      <c r="H18" s="711">
        <f t="shared" si="0"/>
        <v>1242</v>
      </c>
      <c r="I18" s="706"/>
      <c r="J18" s="716">
        <v>210</v>
      </c>
      <c r="K18" s="717">
        <v>180</v>
      </c>
      <c r="L18" s="717">
        <v>132</v>
      </c>
      <c r="M18" s="717">
        <v>180</v>
      </c>
      <c r="N18" s="717">
        <v>180</v>
      </c>
      <c r="O18" s="718">
        <v>180</v>
      </c>
      <c r="P18" s="719">
        <v>180</v>
      </c>
    </row>
    <row r="19" spans="2:16" ht="12">
      <c r="B19" s="720">
        <v>13</v>
      </c>
      <c r="C19" s="712" t="s">
        <v>1067</v>
      </c>
      <c r="D19" s="713"/>
      <c r="E19" s="714">
        <v>3017</v>
      </c>
      <c r="F19" s="714">
        <v>698</v>
      </c>
      <c r="G19" s="715" t="s">
        <v>1046</v>
      </c>
      <c r="H19" s="711">
        <f t="shared" si="0"/>
        <v>1242</v>
      </c>
      <c r="I19" s="706"/>
      <c r="J19" s="716">
        <v>190</v>
      </c>
      <c r="K19" s="717">
        <v>180</v>
      </c>
      <c r="L19" s="717">
        <v>152</v>
      </c>
      <c r="M19" s="717">
        <v>180</v>
      </c>
      <c r="N19" s="717">
        <v>180</v>
      </c>
      <c r="O19" s="718">
        <v>180</v>
      </c>
      <c r="P19" s="719">
        <v>180</v>
      </c>
    </row>
    <row r="20" spans="2:16" ht="12">
      <c r="B20" s="720">
        <v>15</v>
      </c>
      <c r="C20" s="712" t="s">
        <v>1068</v>
      </c>
      <c r="D20" s="713"/>
      <c r="E20" s="714">
        <v>3017</v>
      </c>
      <c r="F20" s="714">
        <v>698</v>
      </c>
      <c r="G20" s="715" t="s">
        <v>1046</v>
      </c>
      <c r="H20" s="711">
        <f t="shared" si="0"/>
        <v>1236</v>
      </c>
      <c r="I20" s="706"/>
      <c r="J20" s="716">
        <v>201</v>
      </c>
      <c r="K20" s="717">
        <v>135</v>
      </c>
      <c r="L20" s="717">
        <v>180</v>
      </c>
      <c r="M20" s="717">
        <v>180</v>
      </c>
      <c r="N20" s="717">
        <v>180</v>
      </c>
      <c r="O20" s="718">
        <v>180</v>
      </c>
      <c r="P20" s="719">
        <v>180</v>
      </c>
    </row>
    <row r="21" spans="2:16" ht="12">
      <c r="B21" s="720">
        <v>16</v>
      </c>
      <c r="C21" s="712" t="s">
        <v>1069</v>
      </c>
      <c r="D21" s="713"/>
      <c r="E21" s="714">
        <v>3022</v>
      </c>
      <c r="F21" s="714">
        <v>612</v>
      </c>
      <c r="G21" s="715" t="s">
        <v>1065</v>
      </c>
      <c r="H21" s="711">
        <f t="shared" si="0"/>
        <v>1233</v>
      </c>
      <c r="I21" s="706"/>
      <c r="J21" s="716">
        <v>173</v>
      </c>
      <c r="K21" s="717">
        <v>160</v>
      </c>
      <c r="L21" s="717">
        <v>180</v>
      </c>
      <c r="M21" s="717">
        <v>180</v>
      </c>
      <c r="N21" s="717">
        <v>180</v>
      </c>
      <c r="O21" s="718">
        <v>180</v>
      </c>
      <c r="P21" s="719">
        <v>180</v>
      </c>
    </row>
    <row r="22" spans="2:16" ht="12">
      <c r="B22" s="720">
        <v>17</v>
      </c>
      <c r="C22" s="712" t="s">
        <v>1070</v>
      </c>
      <c r="D22" s="713"/>
      <c r="E22" s="714">
        <v>3019</v>
      </c>
      <c r="F22" s="714">
        <v>48</v>
      </c>
      <c r="G22" s="715" t="s">
        <v>1071</v>
      </c>
      <c r="H22" s="711">
        <f t="shared" si="0"/>
        <v>1231</v>
      </c>
      <c r="I22" s="706"/>
      <c r="J22" s="716">
        <v>185</v>
      </c>
      <c r="K22" s="717">
        <v>180</v>
      </c>
      <c r="L22" s="717">
        <v>166</v>
      </c>
      <c r="M22" s="717">
        <v>160</v>
      </c>
      <c r="N22" s="717">
        <v>180</v>
      </c>
      <c r="O22" s="718">
        <v>180</v>
      </c>
      <c r="P22" s="719">
        <v>180</v>
      </c>
    </row>
    <row r="23" spans="2:16" ht="12">
      <c r="B23" s="720">
        <v>18</v>
      </c>
      <c r="C23" s="712" t="s">
        <v>1072</v>
      </c>
      <c r="D23" s="713"/>
      <c r="E23" s="714">
        <v>3002</v>
      </c>
      <c r="F23" s="714">
        <v>333</v>
      </c>
      <c r="G23" s="715" t="s">
        <v>1073</v>
      </c>
      <c r="H23" s="711">
        <f t="shared" si="0"/>
        <v>1227</v>
      </c>
      <c r="I23" s="706"/>
      <c r="J23" s="716">
        <v>174</v>
      </c>
      <c r="K23" s="717">
        <v>180</v>
      </c>
      <c r="L23" s="717">
        <v>153</v>
      </c>
      <c r="M23" s="717">
        <v>180</v>
      </c>
      <c r="N23" s="717">
        <v>180</v>
      </c>
      <c r="O23" s="718">
        <v>180</v>
      </c>
      <c r="P23" s="719">
        <v>180</v>
      </c>
    </row>
    <row r="24" spans="2:16" ht="12">
      <c r="B24" s="720">
        <v>19</v>
      </c>
      <c r="C24" s="712" t="s">
        <v>1074</v>
      </c>
      <c r="D24" s="713"/>
      <c r="E24" s="714">
        <v>3005</v>
      </c>
      <c r="F24" s="714">
        <v>448</v>
      </c>
      <c r="G24" s="715" t="s">
        <v>1075</v>
      </c>
      <c r="H24" s="711">
        <f t="shared" si="0"/>
        <v>1214</v>
      </c>
      <c r="I24" s="706"/>
      <c r="J24" s="716">
        <v>183</v>
      </c>
      <c r="K24" s="717">
        <v>180</v>
      </c>
      <c r="L24" s="717">
        <v>180</v>
      </c>
      <c r="M24" s="717">
        <v>131</v>
      </c>
      <c r="N24" s="717">
        <v>180</v>
      </c>
      <c r="O24" s="718">
        <v>180</v>
      </c>
      <c r="P24" s="719">
        <v>180</v>
      </c>
    </row>
    <row r="25" spans="2:16" ht="12">
      <c r="B25" s="720">
        <v>20</v>
      </c>
      <c r="C25" s="712" t="s">
        <v>1076</v>
      </c>
      <c r="D25" s="713"/>
      <c r="E25" s="714">
        <v>3022</v>
      </c>
      <c r="F25" s="714">
        <v>612</v>
      </c>
      <c r="G25" s="715" t="s">
        <v>1065</v>
      </c>
      <c r="H25" s="711">
        <f t="shared" si="0"/>
        <v>1207</v>
      </c>
      <c r="I25" s="706"/>
      <c r="J25" s="716">
        <v>130</v>
      </c>
      <c r="K25" s="717">
        <v>180</v>
      </c>
      <c r="L25" s="717">
        <v>177</v>
      </c>
      <c r="M25" s="717">
        <v>180</v>
      </c>
      <c r="N25" s="717">
        <v>180</v>
      </c>
      <c r="O25" s="718">
        <v>180</v>
      </c>
      <c r="P25" s="719">
        <v>180</v>
      </c>
    </row>
    <row r="26" spans="2:16" ht="12">
      <c r="B26" s="720">
        <v>21</v>
      </c>
      <c r="C26" s="712" t="s">
        <v>1077</v>
      </c>
      <c r="D26" s="713"/>
      <c r="E26" s="714">
        <v>3014</v>
      </c>
      <c r="F26" s="714">
        <v>622</v>
      </c>
      <c r="G26" s="715" t="s">
        <v>1078</v>
      </c>
      <c r="H26" s="711">
        <f t="shared" si="0"/>
        <v>1203</v>
      </c>
      <c r="I26" s="706"/>
      <c r="J26" s="716">
        <v>210</v>
      </c>
      <c r="K26" s="717">
        <v>180</v>
      </c>
      <c r="L26" s="717">
        <v>180</v>
      </c>
      <c r="M26" s="717">
        <v>180</v>
      </c>
      <c r="N26" s="717">
        <v>180</v>
      </c>
      <c r="O26" s="718">
        <v>93</v>
      </c>
      <c r="P26" s="719">
        <v>180</v>
      </c>
    </row>
    <row r="27" spans="2:16" ht="12">
      <c r="B27" s="720">
        <v>22</v>
      </c>
      <c r="C27" s="724" t="s">
        <v>1079</v>
      </c>
      <c r="D27" s="725"/>
      <c r="E27" s="714">
        <v>3015</v>
      </c>
      <c r="F27" s="714">
        <v>90</v>
      </c>
      <c r="G27" s="715" t="s">
        <v>1055</v>
      </c>
      <c r="H27" s="711">
        <f t="shared" si="0"/>
        <v>1200</v>
      </c>
      <c r="I27" s="706"/>
      <c r="J27" s="716">
        <v>199</v>
      </c>
      <c r="K27" s="717">
        <v>180</v>
      </c>
      <c r="L27" s="717">
        <v>180</v>
      </c>
      <c r="M27" s="717">
        <v>180</v>
      </c>
      <c r="N27" s="717">
        <v>180</v>
      </c>
      <c r="O27" s="718">
        <v>101</v>
      </c>
      <c r="P27" s="719">
        <v>180</v>
      </c>
    </row>
    <row r="28" spans="2:16" ht="12">
      <c r="B28" s="720">
        <v>23</v>
      </c>
      <c r="C28" s="712" t="s">
        <v>1080</v>
      </c>
      <c r="D28" s="713"/>
      <c r="E28" s="714">
        <v>3005</v>
      </c>
      <c r="F28" s="714">
        <v>448</v>
      </c>
      <c r="G28" s="715" t="s">
        <v>1075</v>
      </c>
      <c r="H28" s="711">
        <f t="shared" si="0"/>
        <v>1192</v>
      </c>
      <c r="I28" s="706"/>
      <c r="J28" s="716">
        <v>198</v>
      </c>
      <c r="K28" s="717">
        <v>180</v>
      </c>
      <c r="L28" s="717">
        <v>156</v>
      </c>
      <c r="M28" s="717">
        <v>180</v>
      </c>
      <c r="N28" s="717">
        <v>118</v>
      </c>
      <c r="O28" s="718">
        <v>180</v>
      </c>
      <c r="P28" s="719">
        <v>180</v>
      </c>
    </row>
    <row r="29" spans="2:16" ht="12">
      <c r="B29" s="720">
        <v>24</v>
      </c>
      <c r="C29" s="712" t="s">
        <v>1081</v>
      </c>
      <c r="D29" s="713"/>
      <c r="E29" s="714">
        <v>304</v>
      </c>
      <c r="F29" s="714">
        <v>50</v>
      </c>
      <c r="G29" s="715" t="s">
        <v>1082</v>
      </c>
      <c r="H29" s="711">
        <f t="shared" si="0"/>
        <v>1190</v>
      </c>
      <c r="I29" s="706"/>
      <c r="J29" s="716">
        <v>200</v>
      </c>
      <c r="K29" s="717">
        <v>155</v>
      </c>
      <c r="L29" s="717">
        <v>180</v>
      </c>
      <c r="M29" s="717">
        <v>180</v>
      </c>
      <c r="N29" s="717">
        <v>172</v>
      </c>
      <c r="O29" s="718">
        <v>180</v>
      </c>
      <c r="P29" s="719">
        <v>123</v>
      </c>
    </row>
    <row r="30" spans="2:16" ht="12">
      <c r="B30" s="720">
        <v>25</v>
      </c>
      <c r="C30" s="712" t="s">
        <v>1083</v>
      </c>
      <c r="D30" s="713"/>
      <c r="E30" s="714">
        <v>3022</v>
      </c>
      <c r="F30" s="714">
        <v>68</v>
      </c>
      <c r="G30" s="715" t="s">
        <v>1084</v>
      </c>
      <c r="H30" s="711">
        <f t="shared" si="0"/>
        <v>1184</v>
      </c>
      <c r="I30" s="706"/>
      <c r="J30" s="716">
        <v>210</v>
      </c>
      <c r="K30" s="717">
        <v>180</v>
      </c>
      <c r="L30" s="717">
        <v>172</v>
      </c>
      <c r="M30" s="717">
        <v>117</v>
      </c>
      <c r="N30" s="717">
        <v>145</v>
      </c>
      <c r="O30" s="718">
        <v>180</v>
      </c>
      <c r="P30" s="719">
        <v>180</v>
      </c>
    </row>
    <row r="31" spans="2:16" ht="12">
      <c r="B31" s="720">
        <v>26</v>
      </c>
      <c r="C31" s="726" t="s">
        <v>1085</v>
      </c>
      <c r="D31" s="727"/>
      <c r="E31" s="723">
        <v>3021</v>
      </c>
      <c r="F31" s="723">
        <v>973</v>
      </c>
      <c r="G31" s="728" t="s">
        <v>1086</v>
      </c>
      <c r="H31" s="711">
        <f t="shared" si="0"/>
        <v>1177</v>
      </c>
      <c r="I31" s="729"/>
      <c r="J31" s="716">
        <v>170</v>
      </c>
      <c r="K31" s="717">
        <v>167</v>
      </c>
      <c r="L31" s="717">
        <v>180</v>
      </c>
      <c r="M31" s="717">
        <v>120</v>
      </c>
      <c r="N31" s="717">
        <v>180</v>
      </c>
      <c r="O31" s="718">
        <v>180</v>
      </c>
      <c r="P31" s="719">
        <v>180</v>
      </c>
    </row>
    <row r="32" spans="2:16" ht="12">
      <c r="B32" s="720">
        <v>27</v>
      </c>
      <c r="C32" s="724" t="s">
        <v>1087</v>
      </c>
      <c r="D32" s="725"/>
      <c r="E32" s="714">
        <v>3019</v>
      </c>
      <c r="F32" s="714">
        <v>48</v>
      </c>
      <c r="G32" s="715" t="s">
        <v>1071</v>
      </c>
      <c r="H32" s="711">
        <f t="shared" si="0"/>
        <v>1175</v>
      </c>
      <c r="I32" s="706"/>
      <c r="J32" s="716">
        <v>200</v>
      </c>
      <c r="K32" s="717">
        <v>180</v>
      </c>
      <c r="L32" s="717">
        <v>180</v>
      </c>
      <c r="M32" s="717">
        <v>75</v>
      </c>
      <c r="N32" s="717">
        <v>180</v>
      </c>
      <c r="O32" s="718">
        <v>180</v>
      </c>
      <c r="P32" s="719">
        <v>180</v>
      </c>
    </row>
    <row r="33" spans="2:16" ht="12">
      <c r="B33" s="720">
        <v>28</v>
      </c>
      <c r="C33" s="712" t="s">
        <v>1088</v>
      </c>
      <c r="D33" s="713"/>
      <c r="E33" s="714">
        <v>3019</v>
      </c>
      <c r="F33" s="714">
        <v>48</v>
      </c>
      <c r="G33" s="715" t="s">
        <v>1071</v>
      </c>
      <c r="H33" s="711">
        <f t="shared" si="0"/>
        <v>1172</v>
      </c>
      <c r="I33" s="706"/>
      <c r="J33" s="716">
        <v>210</v>
      </c>
      <c r="K33" s="717">
        <v>180</v>
      </c>
      <c r="L33" s="717">
        <v>180</v>
      </c>
      <c r="M33" s="717">
        <v>62</v>
      </c>
      <c r="N33" s="717">
        <v>180</v>
      </c>
      <c r="O33" s="718">
        <v>180</v>
      </c>
      <c r="P33" s="719">
        <v>180</v>
      </c>
    </row>
    <row r="34" spans="2:16" ht="12">
      <c r="B34" s="720">
        <v>29</v>
      </c>
      <c r="C34" s="712" t="s">
        <v>1089</v>
      </c>
      <c r="D34" s="713"/>
      <c r="E34" s="714">
        <v>3017</v>
      </c>
      <c r="F34" s="714">
        <v>698</v>
      </c>
      <c r="G34" s="715" t="s">
        <v>1046</v>
      </c>
      <c r="H34" s="711">
        <f t="shared" si="0"/>
        <v>1160</v>
      </c>
      <c r="I34" s="706"/>
      <c r="J34" s="716">
        <v>173</v>
      </c>
      <c r="K34" s="717">
        <v>180</v>
      </c>
      <c r="L34" s="717">
        <v>114</v>
      </c>
      <c r="M34" s="717">
        <v>180</v>
      </c>
      <c r="N34" s="717">
        <v>180</v>
      </c>
      <c r="O34" s="718">
        <v>180</v>
      </c>
      <c r="P34" s="719">
        <v>153</v>
      </c>
    </row>
    <row r="35" spans="2:16" ht="12">
      <c r="B35" s="720">
        <v>30</v>
      </c>
      <c r="C35" s="724" t="s">
        <v>1090</v>
      </c>
      <c r="D35" s="725"/>
      <c r="E35" s="714">
        <v>3019</v>
      </c>
      <c r="F35" s="714">
        <v>48</v>
      </c>
      <c r="G35" s="715" t="s">
        <v>1071</v>
      </c>
      <c r="H35" s="711">
        <f t="shared" si="0"/>
        <v>1135</v>
      </c>
      <c r="I35" s="706"/>
      <c r="J35" s="716">
        <v>153</v>
      </c>
      <c r="K35" s="717">
        <v>176</v>
      </c>
      <c r="L35" s="717">
        <v>113</v>
      </c>
      <c r="M35" s="717">
        <v>161</v>
      </c>
      <c r="N35" s="717">
        <v>172</v>
      </c>
      <c r="O35" s="718">
        <v>180</v>
      </c>
      <c r="P35" s="719">
        <v>180</v>
      </c>
    </row>
    <row r="36" spans="2:16" ht="12">
      <c r="B36" s="720">
        <v>31</v>
      </c>
      <c r="C36" s="712" t="s">
        <v>1091</v>
      </c>
      <c r="D36" s="713"/>
      <c r="E36" s="714">
        <v>3012</v>
      </c>
      <c r="F36" s="714">
        <v>137</v>
      </c>
      <c r="G36" s="715" t="s">
        <v>1049</v>
      </c>
      <c r="H36" s="711">
        <f t="shared" si="0"/>
        <v>1130</v>
      </c>
      <c r="I36" s="706"/>
      <c r="J36" s="716">
        <v>135</v>
      </c>
      <c r="K36" s="717">
        <v>180</v>
      </c>
      <c r="L36" s="717">
        <v>180</v>
      </c>
      <c r="M36" s="717">
        <v>179</v>
      </c>
      <c r="N36" s="717">
        <v>180</v>
      </c>
      <c r="O36" s="718">
        <v>96</v>
      </c>
      <c r="P36" s="719">
        <v>180</v>
      </c>
    </row>
    <row r="37" spans="2:16" ht="12">
      <c r="B37" s="720">
        <v>32</v>
      </c>
      <c r="C37" s="712" t="s">
        <v>1092</v>
      </c>
      <c r="D37" s="713"/>
      <c r="E37" s="714">
        <v>3014</v>
      </c>
      <c r="F37" s="714">
        <v>50</v>
      </c>
      <c r="G37" s="715" t="s">
        <v>1082</v>
      </c>
      <c r="H37" s="711">
        <f t="shared" si="0"/>
        <v>1117</v>
      </c>
      <c r="I37" s="706"/>
      <c r="J37" s="716">
        <v>172</v>
      </c>
      <c r="K37" s="717">
        <v>180</v>
      </c>
      <c r="L37" s="717">
        <v>180</v>
      </c>
      <c r="M37" s="717">
        <v>180</v>
      </c>
      <c r="N37" s="717">
        <v>153</v>
      </c>
      <c r="O37" s="718">
        <v>72</v>
      </c>
      <c r="P37" s="719">
        <v>180</v>
      </c>
    </row>
    <row r="38" spans="2:16" ht="12">
      <c r="B38" s="720">
        <v>33</v>
      </c>
      <c r="C38" s="712" t="s">
        <v>1093</v>
      </c>
      <c r="D38" s="713"/>
      <c r="E38" s="714">
        <v>3019</v>
      </c>
      <c r="F38" s="714">
        <v>48</v>
      </c>
      <c r="G38" s="715" t="s">
        <v>1071</v>
      </c>
      <c r="H38" s="711">
        <f t="shared" si="0"/>
        <v>1095</v>
      </c>
      <c r="I38" s="706"/>
      <c r="J38" s="716">
        <v>149</v>
      </c>
      <c r="K38" s="717">
        <v>146</v>
      </c>
      <c r="L38" s="717">
        <v>180</v>
      </c>
      <c r="M38" s="717">
        <v>180</v>
      </c>
      <c r="N38" s="717">
        <v>180</v>
      </c>
      <c r="O38" s="718">
        <v>80</v>
      </c>
      <c r="P38" s="719">
        <v>180</v>
      </c>
    </row>
    <row r="39" spans="2:16" ht="12">
      <c r="B39" s="720">
        <v>34</v>
      </c>
      <c r="C39" s="724" t="s">
        <v>426</v>
      </c>
      <c r="D39" s="725"/>
      <c r="E39" s="714">
        <v>3017</v>
      </c>
      <c r="F39" s="714">
        <v>698</v>
      </c>
      <c r="G39" s="715" t="s">
        <v>1046</v>
      </c>
      <c r="H39" s="711">
        <f t="shared" si="0"/>
        <v>1094</v>
      </c>
      <c r="I39" s="706"/>
      <c r="J39" s="716">
        <v>143</v>
      </c>
      <c r="K39" s="717">
        <v>138</v>
      </c>
      <c r="L39" s="717">
        <v>180</v>
      </c>
      <c r="M39" s="717">
        <v>180</v>
      </c>
      <c r="N39" s="717">
        <v>180</v>
      </c>
      <c r="O39" s="718">
        <v>180</v>
      </c>
      <c r="P39" s="719">
        <v>93</v>
      </c>
    </row>
    <row r="40" spans="2:16" ht="12">
      <c r="B40" s="720">
        <v>35</v>
      </c>
      <c r="C40" s="712" t="s">
        <v>1094</v>
      </c>
      <c r="D40" s="713"/>
      <c r="E40" s="714">
        <v>3019</v>
      </c>
      <c r="F40" s="714">
        <v>851</v>
      </c>
      <c r="G40" s="715" t="s">
        <v>1095</v>
      </c>
      <c r="H40" s="711">
        <f t="shared" si="0"/>
        <v>1092</v>
      </c>
      <c r="I40" s="706"/>
      <c r="J40" s="716">
        <v>210</v>
      </c>
      <c r="K40" s="717">
        <v>122</v>
      </c>
      <c r="L40" s="717">
        <v>180</v>
      </c>
      <c r="M40" s="717">
        <v>180</v>
      </c>
      <c r="N40" s="717">
        <v>98</v>
      </c>
      <c r="O40" s="718">
        <v>180</v>
      </c>
      <c r="P40" s="719">
        <v>122</v>
      </c>
    </row>
    <row r="41" spans="2:16" ht="12">
      <c r="B41" s="720">
        <v>36</v>
      </c>
      <c r="C41" s="712" t="s">
        <v>1096</v>
      </c>
      <c r="D41" s="713"/>
      <c r="E41" s="714">
        <v>3013</v>
      </c>
      <c r="F41" s="714">
        <v>574</v>
      </c>
      <c r="G41" s="715" t="s">
        <v>1063</v>
      </c>
      <c r="H41" s="711">
        <f t="shared" si="0"/>
        <v>1083</v>
      </c>
      <c r="I41" s="706"/>
      <c r="J41" s="716">
        <v>93</v>
      </c>
      <c r="K41" s="717">
        <v>121</v>
      </c>
      <c r="L41" s="717">
        <v>180</v>
      </c>
      <c r="M41" s="717">
        <v>149</v>
      </c>
      <c r="N41" s="717">
        <v>180</v>
      </c>
      <c r="O41" s="718">
        <v>180</v>
      </c>
      <c r="P41" s="719">
        <v>180</v>
      </c>
    </row>
    <row r="42" spans="2:16" ht="12">
      <c r="B42" s="720">
        <v>37</v>
      </c>
      <c r="C42" s="712" t="s">
        <v>381</v>
      </c>
      <c r="D42" s="713"/>
      <c r="E42" s="714">
        <v>3017</v>
      </c>
      <c r="F42" s="714">
        <v>698</v>
      </c>
      <c r="G42" s="715" t="s">
        <v>1046</v>
      </c>
      <c r="H42" s="711">
        <f t="shared" si="0"/>
        <v>1079</v>
      </c>
      <c r="I42" s="706"/>
      <c r="J42" s="716">
        <v>117</v>
      </c>
      <c r="K42" s="717">
        <v>180</v>
      </c>
      <c r="L42" s="717">
        <v>119</v>
      </c>
      <c r="M42" s="717">
        <v>176</v>
      </c>
      <c r="N42" s="717">
        <v>180</v>
      </c>
      <c r="O42" s="718">
        <v>127</v>
      </c>
      <c r="P42" s="719">
        <v>180</v>
      </c>
    </row>
    <row r="43" spans="2:16" ht="12">
      <c r="B43" s="720">
        <v>38</v>
      </c>
      <c r="C43" s="712" t="s">
        <v>1097</v>
      </c>
      <c r="D43" s="713"/>
      <c r="E43" s="714">
        <v>3022</v>
      </c>
      <c r="F43" s="714">
        <v>68</v>
      </c>
      <c r="G43" s="715" t="s">
        <v>1084</v>
      </c>
      <c r="H43" s="711">
        <f t="shared" si="0"/>
        <v>1069</v>
      </c>
      <c r="I43" s="706"/>
      <c r="J43" s="716">
        <v>210</v>
      </c>
      <c r="K43" s="717">
        <v>168</v>
      </c>
      <c r="L43" s="717">
        <v>73</v>
      </c>
      <c r="M43" s="717">
        <v>180</v>
      </c>
      <c r="N43" s="717">
        <v>97</v>
      </c>
      <c r="O43" s="718">
        <v>161</v>
      </c>
      <c r="P43" s="719">
        <v>180</v>
      </c>
    </row>
    <row r="44" spans="2:16" ht="12">
      <c r="B44" s="720">
        <v>39</v>
      </c>
      <c r="C44" s="712" t="s">
        <v>392</v>
      </c>
      <c r="D44" s="713"/>
      <c r="E44" s="714">
        <v>3017</v>
      </c>
      <c r="F44" s="714">
        <v>698</v>
      </c>
      <c r="G44" s="715" t="s">
        <v>1046</v>
      </c>
      <c r="H44" s="711">
        <f t="shared" si="0"/>
        <v>1063</v>
      </c>
      <c r="I44" s="706"/>
      <c r="J44" s="716">
        <v>205</v>
      </c>
      <c r="K44" s="717">
        <v>180</v>
      </c>
      <c r="L44" s="717">
        <v>180</v>
      </c>
      <c r="M44" s="717">
        <v>180</v>
      </c>
      <c r="N44" s="717">
        <v>73</v>
      </c>
      <c r="O44" s="718">
        <v>180</v>
      </c>
      <c r="P44" s="719">
        <v>65</v>
      </c>
    </row>
    <row r="45" spans="2:16" ht="12">
      <c r="B45" s="720">
        <v>40</v>
      </c>
      <c r="C45" s="712" t="s">
        <v>1098</v>
      </c>
      <c r="D45" s="713"/>
      <c r="E45" s="714">
        <v>3013</v>
      </c>
      <c r="F45" s="714">
        <v>533</v>
      </c>
      <c r="G45" s="715" t="s">
        <v>1099</v>
      </c>
      <c r="H45" s="711">
        <f t="shared" si="0"/>
        <v>1048</v>
      </c>
      <c r="I45" s="706"/>
      <c r="J45" s="716">
        <v>161</v>
      </c>
      <c r="K45" s="717">
        <v>130</v>
      </c>
      <c r="L45" s="717">
        <v>37</v>
      </c>
      <c r="M45" s="717">
        <v>180</v>
      </c>
      <c r="N45" s="717">
        <v>180</v>
      </c>
      <c r="O45" s="718">
        <v>180</v>
      </c>
      <c r="P45" s="719">
        <v>180</v>
      </c>
    </row>
    <row r="46" spans="2:16" ht="12">
      <c r="B46" s="720">
        <v>41</v>
      </c>
      <c r="C46" s="712" t="s">
        <v>1100</v>
      </c>
      <c r="D46" s="713"/>
      <c r="E46" s="714">
        <v>3015</v>
      </c>
      <c r="F46" s="714">
        <v>90</v>
      </c>
      <c r="G46" s="715" t="s">
        <v>1055</v>
      </c>
      <c r="H46" s="711">
        <f t="shared" si="0"/>
        <v>1041</v>
      </c>
      <c r="I46" s="706"/>
      <c r="J46" s="716">
        <v>144</v>
      </c>
      <c r="K46" s="717">
        <v>110</v>
      </c>
      <c r="L46" s="717">
        <v>67</v>
      </c>
      <c r="M46" s="717">
        <v>180</v>
      </c>
      <c r="N46" s="717">
        <v>180</v>
      </c>
      <c r="O46" s="718">
        <v>180</v>
      </c>
      <c r="P46" s="719">
        <v>180</v>
      </c>
    </row>
    <row r="47" spans="2:16" ht="12">
      <c r="B47" s="720">
        <v>42</v>
      </c>
      <c r="C47" s="712" t="s">
        <v>1101</v>
      </c>
      <c r="D47" s="713"/>
      <c r="E47" s="714">
        <v>3019</v>
      </c>
      <c r="F47" s="714">
        <v>77</v>
      </c>
      <c r="G47" s="715" t="s">
        <v>1060</v>
      </c>
      <c r="H47" s="711">
        <f t="shared" si="0"/>
        <v>1033</v>
      </c>
      <c r="I47" s="706"/>
      <c r="J47" s="716">
        <v>175</v>
      </c>
      <c r="K47" s="717">
        <v>115</v>
      </c>
      <c r="L47" s="717">
        <v>180</v>
      </c>
      <c r="M47" s="717">
        <v>86</v>
      </c>
      <c r="N47" s="717">
        <v>180</v>
      </c>
      <c r="O47" s="718">
        <v>117</v>
      </c>
      <c r="P47" s="719">
        <v>180</v>
      </c>
    </row>
    <row r="48" spans="2:16" ht="12">
      <c r="B48" s="720">
        <v>43</v>
      </c>
      <c r="C48" s="712" t="s">
        <v>1102</v>
      </c>
      <c r="D48" s="713"/>
      <c r="E48" s="714">
        <v>3012</v>
      </c>
      <c r="F48" s="714">
        <v>137</v>
      </c>
      <c r="G48" s="715" t="s">
        <v>1049</v>
      </c>
      <c r="H48" s="711">
        <f t="shared" si="0"/>
        <v>1026</v>
      </c>
      <c r="I48" s="706"/>
      <c r="J48" s="716">
        <v>210</v>
      </c>
      <c r="K48" s="717">
        <v>180</v>
      </c>
      <c r="L48" s="717">
        <v>180</v>
      </c>
      <c r="M48" s="717">
        <v>118</v>
      </c>
      <c r="N48" s="717">
        <v>180</v>
      </c>
      <c r="O48" s="718">
        <v>90</v>
      </c>
      <c r="P48" s="719">
        <v>68</v>
      </c>
    </row>
    <row r="49" spans="2:16" ht="12">
      <c r="B49" s="720">
        <v>44</v>
      </c>
      <c r="C49" s="712" t="s">
        <v>1103</v>
      </c>
      <c r="D49" s="713"/>
      <c r="E49" s="714">
        <v>3017</v>
      </c>
      <c r="F49" s="714">
        <v>698</v>
      </c>
      <c r="G49" s="715" t="s">
        <v>1046</v>
      </c>
      <c r="H49" s="711">
        <f t="shared" si="0"/>
        <v>1017</v>
      </c>
      <c r="I49" s="706"/>
      <c r="J49" s="716">
        <v>168</v>
      </c>
      <c r="K49" s="717">
        <v>122</v>
      </c>
      <c r="L49" s="717">
        <v>180</v>
      </c>
      <c r="M49" s="717">
        <v>180</v>
      </c>
      <c r="N49" s="717">
        <v>180</v>
      </c>
      <c r="O49" s="718">
        <v>117</v>
      </c>
      <c r="P49" s="719">
        <v>70</v>
      </c>
    </row>
    <row r="50" spans="2:16" ht="12">
      <c r="B50" s="720">
        <v>45</v>
      </c>
      <c r="C50" s="712" t="s">
        <v>1104</v>
      </c>
      <c r="D50" s="713"/>
      <c r="E50" s="714">
        <v>3013</v>
      </c>
      <c r="F50" s="714">
        <v>574</v>
      </c>
      <c r="G50" s="715" t="s">
        <v>1063</v>
      </c>
      <c r="H50" s="711">
        <f t="shared" si="0"/>
        <v>958</v>
      </c>
      <c r="I50" s="706"/>
      <c r="J50" s="716">
        <v>102</v>
      </c>
      <c r="K50" s="717">
        <v>125</v>
      </c>
      <c r="L50" s="717">
        <v>160</v>
      </c>
      <c r="M50" s="717">
        <v>132</v>
      </c>
      <c r="N50" s="717">
        <v>180</v>
      </c>
      <c r="O50" s="718">
        <v>79</v>
      </c>
      <c r="P50" s="719">
        <v>180</v>
      </c>
    </row>
    <row r="51" spans="2:16" ht="12">
      <c r="B51" s="720">
        <v>46</v>
      </c>
      <c r="C51" s="712" t="s">
        <v>399</v>
      </c>
      <c r="D51" s="713"/>
      <c r="E51" s="714">
        <v>3017</v>
      </c>
      <c r="F51" s="714">
        <v>698</v>
      </c>
      <c r="G51" s="715" t="s">
        <v>1046</v>
      </c>
      <c r="H51" s="711">
        <f t="shared" si="0"/>
        <v>953</v>
      </c>
      <c r="I51" s="706"/>
      <c r="J51" s="716">
        <v>128</v>
      </c>
      <c r="K51" s="717">
        <v>180</v>
      </c>
      <c r="L51" s="717">
        <v>180</v>
      </c>
      <c r="M51" s="717">
        <v>51</v>
      </c>
      <c r="N51" s="717">
        <v>180</v>
      </c>
      <c r="O51" s="718">
        <v>112</v>
      </c>
      <c r="P51" s="719">
        <v>122</v>
      </c>
    </row>
    <row r="52" spans="2:16" ht="12">
      <c r="B52" s="720">
        <v>47</v>
      </c>
      <c r="C52" s="712" t="s">
        <v>1105</v>
      </c>
      <c r="D52" s="713"/>
      <c r="E52" s="714">
        <v>3015</v>
      </c>
      <c r="F52" s="714">
        <v>90</v>
      </c>
      <c r="G52" s="715" t="s">
        <v>1055</v>
      </c>
      <c r="H52" s="711">
        <f t="shared" si="0"/>
        <v>948</v>
      </c>
      <c r="I52" s="706"/>
      <c r="J52" s="716">
        <v>155</v>
      </c>
      <c r="K52" s="717">
        <v>145</v>
      </c>
      <c r="L52" s="717">
        <v>85</v>
      </c>
      <c r="M52" s="717">
        <v>23</v>
      </c>
      <c r="N52" s="717">
        <v>180</v>
      </c>
      <c r="O52" s="718">
        <v>180</v>
      </c>
      <c r="P52" s="719">
        <v>180</v>
      </c>
    </row>
    <row r="53" spans="2:16" ht="12">
      <c r="B53" s="720">
        <v>48</v>
      </c>
      <c r="C53" s="712" t="s">
        <v>1106</v>
      </c>
      <c r="D53" s="713"/>
      <c r="E53" s="714">
        <v>3019</v>
      </c>
      <c r="F53" s="714">
        <v>686</v>
      </c>
      <c r="G53" s="715" t="s">
        <v>1107</v>
      </c>
      <c r="H53" s="711">
        <f t="shared" si="0"/>
        <v>927</v>
      </c>
      <c r="I53" s="706"/>
      <c r="J53" s="716">
        <v>180</v>
      </c>
      <c r="K53" s="717">
        <v>180</v>
      </c>
      <c r="L53" s="717">
        <v>54</v>
      </c>
      <c r="M53" s="717">
        <v>141</v>
      </c>
      <c r="N53" s="717">
        <v>134</v>
      </c>
      <c r="O53" s="718">
        <v>180</v>
      </c>
      <c r="P53" s="719">
        <v>58</v>
      </c>
    </row>
    <row r="54" spans="2:16" ht="12">
      <c r="B54" s="720">
        <v>49</v>
      </c>
      <c r="C54" s="712" t="s">
        <v>1108</v>
      </c>
      <c r="D54" s="713"/>
      <c r="E54" s="714">
        <v>3019</v>
      </c>
      <c r="F54" s="714">
        <v>48</v>
      </c>
      <c r="G54" s="715" t="s">
        <v>1071</v>
      </c>
      <c r="H54" s="711">
        <f t="shared" si="0"/>
        <v>915</v>
      </c>
      <c r="I54" s="706"/>
      <c r="J54" s="716">
        <v>148</v>
      </c>
      <c r="K54" s="717">
        <v>141</v>
      </c>
      <c r="L54" s="717">
        <v>180</v>
      </c>
      <c r="M54" s="717">
        <v>98</v>
      </c>
      <c r="N54" s="717">
        <v>157</v>
      </c>
      <c r="O54" s="718">
        <v>163</v>
      </c>
      <c r="P54" s="719">
        <v>28</v>
      </c>
    </row>
    <row r="55" spans="2:16" ht="12">
      <c r="B55" s="720">
        <v>50</v>
      </c>
      <c r="C55" s="712" t="s">
        <v>397</v>
      </c>
      <c r="D55" s="713"/>
      <c r="E55" s="714">
        <v>3017</v>
      </c>
      <c r="F55" s="714">
        <v>698</v>
      </c>
      <c r="G55" s="715" t="s">
        <v>1046</v>
      </c>
      <c r="H55" s="711">
        <f t="shared" si="0"/>
        <v>769</v>
      </c>
      <c r="I55" s="706"/>
      <c r="J55" s="716">
        <v>170</v>
      </c>
      <c r="K55" s="717">
        <v>89</v>
      </c>
      <c r="L55" s="717">
        <v>105</v>
      </c>
      <c r="M55" s="717">
        <v>51</v>
      </c>
      <c r="N55" s="717">
        <v>74</v>
      </c>
      <c r="O55" s="718">
        <v>100</v>
      </c>
      <c r="P55" s="719">
        <v>180</v>
      </c>
    </row>
    <row r="56" spans="2:16" ht="12">
      <c r="B56" s="720">
        <v>51</v>
      </c>
      <c r="C56" s="712" t="s">
        <v>1109</v>
      </c>
      <c r="D56" s="713"/>
      <c r="E56" s="714">
        <v>3014</v>
      </c>
      <c r="F56" s="714">
        <v>50</v>
      </c>
      <c r="G56" s="715" t="s">
        <v>1082</v>
      </c>
      <c r="H56" s="711">
        <f t="shared" si="0"/>
        <v>696</v>
      </c>
      <c r="I56" s="706"/>
      <c r="J56" s="716">
        <v>124</v>
      </c>
      <c r="K56" s="717">
        <v>90</v>
      </c>
      <c r="L56" s="717">
        <v>82</v>
      </c>
      <c r="M56" s="717">
        <v>66</v>
      </c>
      <c r="N56" s="717">
        <v>71</v>
      </c>
      <c r="O56" s="718">
        <v>180</v>
      </c>
      <c r="P56" s="719">
        <v>83</v>
      </c>
    </row>
    <row r="57" spans="2:16" ht="12">
      <c r="B57" s="720">
        <v>52</v>
      </c>
      <c r="C57" s="712" t="s">
        <v>1110</v>
      </c>
      <c r="D57" s="713"/>
      <c r="E57" s="714">
        <v>3021</v>
      </c>
      <c r="F57" s="714">
        <v>315</v>
      </c>
      <c r="G57" s="715" t="s">
        <v>1111</v>
      </c>
      <c r="H57" s="711">
        <f t="shared" si="0"/>
        <v>522</v>
      </c>
      <c r="I57" s="706"/>
      <c r="J57" s="716">
        <v>172</v>
      </c>
      <c r="K57" s="717">
        <v>170</v>
      </c>
      <c r="L57" s="717">
        <v>180</v>
      </c>
      <c r="M57" s="717"/>
      <c r="N57" s="717"/>
      <c r="O57" s="718"/>
      <c r="P57" s="719"/>
    </row>
    <row r="58" spans="2:16" ht="12">
      <c r="B58" s="720">
        <v>53</v>
      </c>
      <c r="C58" s="712" t="s">
        <v>1112</v>
      </c>
      <c r="D58" s="713"/>
      <c r="E58" s="714">
        <v>3002</v>
      </c>
      <c r="F58" s="714">
        <v>333</v>
      </c>
      <c r="G58" s="715" t="s">
        <v>1073</v>
      </c>
      <c r="H58" s="711">
        <v>50</v>
      </c>
      <c r="I58" s="706"/>
      <c r="J58" s="716">
        <v>50</v>
      </c>
      <c r="K58" s="717"/>
      <c r="L58" s="717"/>
      <c r="M58" s="717"/>
      <c r="N58" s="717"/>
      <c r="O58" s="718"/>
      <c r="P58" s="719"/>
    </row>
    <row r="59" spans="2:16" ht="12">
      <c r="B59" s="720" t="s">
        <v>748</v>
      </c>
      <c r="C59" s="712" t="s">
        <v>1113</v>
      </c>
      <c r="D59" s="713"/>
      <c r="E59" s="714"/>
      <c r="F59" s="714"/>
      <c r="G59" s="715" t="s">
        <v>1114</v>
      </c>
      <c r="H59" s="711">
        <f>SUM(J59:P59)</f>
        <v>1046</v>
      </c>
      <c r="I59" s="706"/>
      <c r="J59" s="716">
        <v>157</v>
      </c>
      <c r="K59" s="717">
        <v>111</v>
      </c>
      <c r="L59" s="717">
        <v>180</v>
      </c>
      <c r="M59" s="717">
        <v>159</v>
      </c>
      <c r="N59" s="717">
        <v>79</v>
      </c>
      <c r="O59" s="718">
        <v>180</v>
      </c>
      <c r="P59" s="719">
        <v>180</v>
      </c>
    </row>
    <row r="60" spans="2:16" ht="12.75" thickBot="1">
      <c r="B60" s="730" t="s">
        <v>748</v>
      </c>
      <c r="C60" s="731" t="s">
        <v>1115</v>
      </c>
      <c r="D60" s="732"/>
      <c r="E60" s="733"/>
      <c r="F60" s="733"/>
      <c r="G60" s="734" t="s">
        <v>1114</v>
      </c>
      <c r="H60" s="735">
        <f>SUM(J60:P60)</f>
        <v>1109</v>
      </c>
      <c r="I60" s="706"/>
      <c r="J60" s="736">
        <v>161</v>
      </c>
      <c r="K60" s="737">
        <v>180</v>
      </c>
      <c r="L60" s="737">
        <v>124</v>
      </c>
      <c r="M60" s="737">
        <v>180</v>
      </c>
      <c r="N60" s="737">
        <v>129</v>
      </c>
      <c r="O60" s="738">
        <v>155</v>
      </c>
      <c r="P60" s="739">
        <v>180</v>
      </c>
    </row>
    <row r="61" spans="2:16" ht="12">
      <c r="B61" s="740"/>
      <c r="C61" s="741"/>
      <c r="D61" s="741"/>
      <c r="E61" s="741"/>
      <c r="F61" s="741"/>
      <c r="G61" s="742"/>
      <c r="H61" s="742"/>
      <c r="I61" s="742"/>
      <c r="J61" s="743"/>
      <c r="K61" s="743"/>
      <c r="L61" s="743"/>
      <c r="M61" s="743"/>
      <c r="N61" s="743"/>
      <c r="O61" s="744"/>
      <c r="P61" s="744"/>
    </row>
    <row r="62" spans="2:16" ht="19.5" customHeight="1" thickBot="1">
      <c r="B62" s="685" t="s">
        <v>1369</v>
      </c>
      <c r="C62" s="686"/>
      <c r="D62" s="687"/>
      <c r="E62" s="688"/>
      <c r="F62" s="688"/>
      <c r="G62" s="689"/>
      <c r="H62" s="689"/>
      <c r="I62" s="689"/>
      <c r="J62" s="690"/>
      <c r="K62" s="690"/>
      <c r="L62" s="690"/>
      <c r="M62" s="690"/>
      <c r="N62" s="690"/>
      <c r="O62" s="691"/>
      <c r="P62" s="745"/>
    </row>
    <row r="63" spans="2:16" ht="12.75" thickBot="1">
      <c r="B63" s="692" t="s">
        <v>91</v>
      </c>
      <c r="C63" s="693" t="s">
        <v>93</v>
      </c>
      <c r="D63" s="694" t="s">
        <v>370</v>
      </c>
      <c r="E63" s="694" t="s">
        <v>94</v>
      </c>
      <c r="F63" s="694" t="s">
        <v>1041</v>
      </c>
      <c r="G63" s="695" t="s">
        <v>96</v>
      </c>
      <c r="H63" s="696" t="s">
        <v>1</v>
      </c>
      <c r="I63" s="697"/>
      <c r="J63" s="698" t="s">
        <v>3</v>
      </c>
      <c r="K63" s="699" t="s">
        <v>1042</v>
      </c>
      <c r="L63" s="699" t="s">
        <v>5</v>
      </c>
      <c r="M63" s="699" t="s">
        <v>26</v>
      </c>
      <c r="N63" s="699" t="s">
        <v>1043</v>
      </c>
      <c r="O63" s="699" t="s">
        <v>128</v>
      </c>
      <c r="P63" s="700" t="s">
        <v>1044</v>
      </c>
    </row>
    <row r="64" spans="2:16" ht="12">
      <c r="B64" s="701">
        <v>1</v>
      </c>
      <c r="C64" s="702" t="s">
        <v>384</v>
      </c>
      <c r="D64" s="704" t="s">
        <v>85</v>
      </c>
      <c r="E64" s="704">
        <v>3017</v>
      </c>
      <c r="F64" s="704">
        <v>698</v>
      </c>
      <c r="G64" s="705" t="s">
        <v>1046</v>
      </c>
      <c r="H64" s="701">
        <f aca="true" t="shared" si="1" ref="H64:H70">SUM(J64:P64)</f>
        <v>1267</v>
      </c>
      <c r="I64" s="706"/>
      <c r="J64" s="716">
        <v>187</v>
      </c>
      <c r="K64" s="717">
        <v>180</v>
      </c>
      <c r="L64" s="717">
        <v>180</v>
      </c>
      <c r="M64" s="717">
        <v>180</v>
      </c>
      <c r="N64" s="717">
        <v>180</v>
      </c>
      <c r="O64" s="718">
        <v>180</v>
      </c>
      <c r="P64" s="719">
        <v>180</v>
      </c>
    </row>
    <row r="65" spans="2:16" ht="12">
      <c r="B65" s="711">
        <v>2</v>
      </c>
      <c r="C65" s="712" t="s">
        <v>1068</v>
      </c>
      <c r="D65" s="714" t="s">
        <v>85</v>
      </c>
      <c r="E65" s="714">
        <v>3017</v>
      </c>
      <c r="F65" s="714">
        <v>698</v>
      </c>
      <c r="G65" s="715" t="s">
        <v>1046</v>
      </c>
      <c r="H65" s="711">
        <f t="shared" si="1"/>
        <v>1236</v>
      </c>
      <c r="I65" s="706"/>
      <c r="J65" s="716">
        <v>201</v>
      </c>
      <c r="K65" s="717">
        <v>135</v>
      </c>
      <c r="L65" s="717">
        <v>180</v>
      </c>
      <c r="M65" s="717">
        <v>180</v>
      </c>
      <c r="N65" s="717">
        <v>180</v>
      </c>
      <c r="O65" s="718">
        <v>180</v>
      </c>
      <c r="P65" s="719">
        <v>180</v>
      </c>
    </row>
    <row r="66" spans="2:16" ht="12">
      <c r="B66" s="711">
        <v>3</v>
      </c>
      <c r="C66" s="712" t="s">
        <v>1116</v>
      </c>
      <c r="D66" s="714" t="s">
        <v>85</v>
      </c>
      <c r="E66" s="714">
        <v>3019</v>
      </c>
      <c r="F66" s="714">
        <v>48</v>
      </c>
      <c r="G66" s="715" t="s">
        <v>1071</v>
      </c>
      <c r="H66" s="711">
        <f t="shared" si="1"/>
        <v>1231</v>
      </c>
      <c r="I66" s="706"/>
      <c r="J66" s="716">
        <v>185</v>
      </c>
      <c r="K66" s="717">
        <v>180</v>
      </c>
      <c r="L66" s="717">
        <v>166</v>
      </c>
      <c r="M66" s="717">
        <v>160</v>
      </c>
      <c r="N66" s="717">
        <v>180</v>
      </c>
      <c r="O66" s="718">
        <v>180</v>
      </c>
      <c r="P66" s="719">
        <v>180</v>
      </c>
    </row>
    <row r="67" spans="2:16" ht="12">
      <c r="B67" s="720">
        <v>4</v>
      </c>
      <c r="C67" s="712" t="s">
        <v>381</v>
      </c>
      <c r="D67" s="714" t="s">
        <v>85</v>
      </c>
      <c r="E67" s="714">
        <v>3017</v>
      </c>
      <c r="F67" s="714">
        <v>698</v>
      </c>
      <c r="G67" s="715" t="s">
        <v>1046</v>
      </c>
      <c r="H67" s="711">
        <f t="shared" si="1"/>
        <v>1079</v>
      </c>
      <c r="I67" s="706"/>
      <c r="J67" s="716">
        <v>117</v>
      </c>
      <c r="K67" s="717">
        <v>180</v>
      </c>
      <c r="L67" s="717">
        <v>119</v>
      </c>
      <c r="M67" s="717">
        <v>176</v>
      </c>
      <c r="N67" s="717">
        <v>180</v>
      </c>
      <c r="O67" s="718">
        <v>127</v>
      </c>
      <c r="P67" s="719">
        <v>180</v>
      </c>
    </row>
    <row r="68" spans="2:16" ht="12">
      <c r="B68" s="720">
        <v>5</v>
      </c>
      <c r="C68" s="712" t="s">
        <v>1100</v>
      </c>
      <c r="D68" s="714" t="s">
        <v>85</v>
      </c>
      <c r="E68" s="714">
        <v>3015</v>
      </c>
      <c r="F68" s="714">
        <v>90</v>
      </c>
      <c r="G68" s="715" t="s">
        <v>1055</v>
      </c>
      <c r="H68" s="711">
        <f t="shared" si="1"/>
        <v>1041</v>
      </c>
      <c r="I68" s="706"/>
      <c r="J68" s="716">
        <v>144</v>
      </c>
      <c r="K68" s="717">
        <v>110</v>
      </c>
      <c r="L68" s="717">
        <v>67</v>
      </c>
      <c r="M68" s="717">
        <v>180</v>
      </c>
      <c r="N68" s="717">
        <v>180</v>
      </c>
      <c r="O68" s="718">
        <v>180</v>
      </c>
      <c r="P68" s="719">
        <v>180</v>
      </c>
    </row>
    <row r="69" spans="2:16" ht="12">
      <c r="B69" s="720">
        <v>6</v>
      </c>
      <c r="C69" s="712" t="s">
        <v>1105</v>
      </c>
      <c r="D69" s="714" t="s">
        <v>85</v>
      </c>
      <c r="E69" s="714">
        <v>3015</v>
      </c>
      <c r="F69" s="714">
        <v>90</v>
      </c>
      <c r="G69" s="715" t="s">
        <v>1055</v>
      </c>
      <c r="H69" s="711">
        <f t="shared" si="1"/>
        <v>948</v>
      </c>
      <c r="I69" s="706"/>
      <c r="J69" s="716">
        <v>155</v>
      </c>
      <c r="K69" s="717">
        <v>145</v>
      </c>
      <c r="L69" s="717">
        <v>85</v>
      </c>
      <c r="M69" s="717">
        <v>23</v>
      </c>
      <c r="N69" s="717">
        <v>180</v>
      </c>
      <c r="O69" s="718">
        <v>180</v>
      </c>
      <c r="P69" s="719">
        <v>180</v>
      </c>
    </row>
    <row r="70" spans="2:16" ht="12.75" thickBot="1">
      <c r="B70" s="730">
        <v>7</v>
      </c>
      <c r="C70" s="731" t="s">
        <v>1106</v>
      </c>
      <c r="D70" s="733" t="s">
        <v>85</v>
      </c>
      <c r="E70" s="733">
        <v>3019</v>
      </c>
      <c r="F70" s="733">
        <v>686</v>
      </c>
      <c r="G70" s="734" t="s">
        <v>1107</v>
      </c>
      <c r="H70" s="735">
        <f t="shared" si="1"/>
        <v>927</v>
      </c>
      <c r="I70" s="706"/>
      <c r="J70" s="736">
        <v>180</v>
      </c>
      <c r="K70" s="737">
        <v>180</v>
      </c>
      <c r="L70" s="737">
        <v>54</v>
      </c>
      <c r="M70" s="737">
        <v>141</v>
      </c>
      <c r="N70" s="737">
        <v>134</v>
      </c>
      <c r="O70" s="738">
        <v>180</v>
      </c>
      <c r="P70" s="739">
        <v>58</v>
      </c>
    </row>
    <row r="72" spans="2:16" ht="19.5" customHeight="1" thickBot="1">
      <c r="B72" s="685" t="s">
        <v>1117</v>
      </c>
      <c r="C72" s="746"/>
      <c r="D72" s="687"/>
      <c r="E72" s="688"/>
      <c r="F72" s="688"/>
      <c r="G72" s="747"/>
      <c r="H72" s="747"/>
      <c r="I72" s="747"/>
      <c r="J72" s="748"/>
      <c r="K72" s="748"/>
      <c r="L72" s="748"/>
      <c r="M72" s="748"/>
      <c r="N72" s="748"/>
      <c r="O72" s="749"/>
      <c r="P72" s="749"/>
    </row>
    <row r="73" spans="2:16" ht="12.75" thickBot="1">
      <c r="B73" s="692" t="s">
        <v>91</v>
      </c>
      <c r="C73" s="693" t="s">
        <v>93</v>
      </c>
      <c r="D73" s="694" t="s">
        <v>370</v>
      </c>
      <c r="E73" s="694" t="s">
        <v>94</v>
      </c>
      <c r="F73" s="694" t="s">
        <v>1041</v>
      </c>
      <c r="G73" s="695" t="s">
        <v>96</v>
      </c>
      <c r="H73" s="696" t="s">
        <v>1</v>
      </c>
      <c r="I73" s="697"/>
      <c r="J73" s="698" t="s">
        <v>3</v>
      </c>
      <c r="K73" s="699" t="s">
        <v>1042</v>
      </c>
      <c r="L73" s="699" t="s">
        <v>5</v>
      </c>
      <c r="M73" s="699" t="s">
        <v>26</v>
      </c>
      <c r="N73" s="699" t="s">
        <v>1043</v>
      </c>
      <c r="O73" s="699" t="s">
        <v>128</v>
      </c>
      <c r="P73" s="700" t="s">
        <v>1044</v>
      </c>
    </row>
    <row r="74" spans="2:16" ht="12">
      <c r="B74" s="701">
        <v>1</v>
      </c>
      <c r="C74" s="702" t="s">
        <v>1118</v>
      </c>
      <c r="D74" s="704"/>
      <c r="E74" s="704">
        <v>3020</v>
      </c>
      <c r="F74" s="704">
        <v>249</v>
      </c>
      <c r="G74" s="705" t="s">
        <v>1119</v>
      </c>
      <c r="H74" s="701">
        <f aca="true" t="shared" si="2" ref="H74:H94">J74+K74+L74+M74+N74+O74+P74</f>
        <v>1278</v>
      </c>
      <c r="I74" s="706"/>
      <c r="J74" s="750">
        <v>205</v>
      </c>
      <c r="K74" s="751">
        <v>173</v>
      </c>
      <c r="L74" s="751">
        <v>180</v>
      </c>
      <c r="M74" s="751">
        <v>180</v>
      </c>
      <c r="N74" s="751">
        <v>180</v>
      </c>
      <c r="O74" s="752">
        <v>180</v>
      </c>
      <c r="P74" s="753">
        <v>180</v>
      </c>
    </row>
    <row r="75" spans="2:16" ht="12">
      <c r="B75" s="711">
        <v>2</v>
      </c>
      <c r="C75" s="712" t="s">
        <v>1120</v>
      </c>
      <c r="D75" s="714"/>
      <c r="E75" s="714">
        <v>3019</v>
      </c>
      <c r="F75" s="714">
        <v>48</v>
      </c>
      <c r="G75" s="715" t="s">
        <v>1071</v>
      </c>
      <c r="H75" s="711">
        <f t="shared" si="2"/>
        <v>1274</v>
      </c>
      <c r="I75" s="706"/>
      <c r="J75" s="716">
        <v>194</v>
      </c>
      <c r="K75" s="717">
        <v>180</v>
      </c>
      <c r="L75" s="717">
        <v>180</v>
      </c>
      <c r="M75" s="717">
        <v>180</v>
      </c>
      <c r="N75" s="717">
        <v>180</v>
      </c>
      <c r="O75" s="718">
        <v>180</v>
      </c>
      <c r="P75" s="719">
        <v>180</v>
      </c>
    </row>
    <row r="76" spans="2:16" ht="12">
      <c r="B76" s="711">
        <v>3</v>
      </c>
      <c r="C76" s="712" t="s">
        <v>1112</v>
      </c>
      <c r="D76" s="714"/>
      <c r="E76" s="714">
        <v>3002</v>
      </c>
      <c r="F76" s="714">
        <v>333</v>
      </c>
      <c r="G76" s="715" t="s">
        <v>1073</v>
      </c>
      <c r="H76" s="711" t="s">
        <v>1121</v>
      </c>
      <c r="I76" s="706"/>
      <c r="J76" s="716">
        <v>210</v>
      </c>
      <c r="K76" s="717">
        <v>180</v>
      </c>
      <c r="L76" s="717">
        <v>180</v>
      </c>
      <c r="M76" s="717">
        <v>149</v>
      </c>
      <c r="N76" s="717">
        <v>180</v>
      </c>
      <c r="O76" s="718">
        <v>180</v>
      </c>
      <c r="P76" s="719">
        <v>180</v>
      </c>
    </row>
    <row r="77" spans="2:16" ht="12">
      <c r="B77" s="720">
        <v>4</v>
      </c>
      <c r="C77" s="712" t="s">
        <v>1122</v>
      </c>
      <c r="D77" s="714" t="s">
        <v>85</v>
      </c>
      <c r="E77" s="714">
        <v>3019</v>
      </c>
      <c r="F77" s="714">
        <v>77</v>
      </c>
      <c r="G77" s="715" t="s">
        <v>1060</v>
      </c>
      <c r="H77" s="711" t="s">
        <v>1123</v>
      </c>
      <c r="I77" s="706"/>
      <c r="J77" s="716">
        <v>179</v>
      </c>
      <c r="K77" s="717">
        <v>180</v>
      </c>
      <c r="L77" s="717">
        <v>180</v>
      </c>
      <c r="M77" s="717">
        <v>180</v>
      </c>
      <c r="N77" s="717">
        <v>180</v>
      </c>
      <c r="O77" s="718">
        <v>180</v>
      </c>
      <c r="P77" s="754">
        <v>180</v>
      </c>
    </row>
    <row r="78" spans="2:16" ht="12">
      <c r="B78" s="720">
        <v>5</v>
      </c>
      <c r="C78" s="712" t="s">
        <v>1124</v>
      </c>
      <c r="D78" s="714"/>
      <c r="E78" s="714">
        <v>3019</v>
      </c>
      <c r="F78" s="714">
        <v>77</v>
      </c>
      <c r="G78" s="715" t="s">
        <v>1060</v>
      </c>
      <c r="H78" s="711">
        <f t="shared" si="2"/>
        <v>1241</v>
      </c>
      <c r="I78" s="706"/>
      <c r="J78" s="716">
        <v>210</v>
      </c>
      <c r="K78" s="717">
        <v>180</v>
      </c>
      <c r="L78" s="717">
        <v>180</v>
      </c>
      <c r="M78" s="717">
        <v>180</v>
      </c>
      <c r="N78" s="717">
        <v>180</v>
      </c>
      <c r="O78" s="718">
        <v>131</v>
      </c>
      <c r="P78" s="719">
        <v>180</v>
      </c>
    </row>
    <row r="79" spans="2:16" ht="12">
      <c r="B79" s="720">
        <v>6</v>
      </c>
      <c r="C79" s="712" t="s">
        <v>1125</v>
      </c>
      <c r="D79" s="714"/>
      <c r="E79" s="714">
        <v>3019</v>
      </c>
      <c r="F79" s="714">
        <v>77</v>
      </c>
      <c r="G79" s="715" t="s">
        <v>1060</v>
      </c>
      <c r="H79" s="711">
        <f t="shared" si="2"/>
        <v>1239</v>
      </c>
      <c r="I79" s="706"/>
      <c r="J79" s="716">
        <v>198</v>
      </c>
      <c r="K79" s="717">
        <v>180</v>
      </c>
      <c r="L79" s="717">
        <v>180</v>
      </c>
      <c r="M79" s="717">
        <v>141</v>
      </c>
      <c r="N79" s="717">
        <v>180</v>
      </c>
      <c r="O79" s="718">
        <v>180</v>
      </c>
      <c r="P79" s="754">
        <v>180</v>
      </c>
    </row>
    <row r="80" spans="2:16" ht="12">
      <c r="B80" s="720">
        <v>7</v>
      </c>
      <c r="C80" s="712" t="s">
        <v>1126</v>
      </c>
      <c r="D80" s="714"/>
      <c r="E80" s="714">
        <v>3019</v>
      </c>
      <c r="F80" s="714">
        <v>156</v>
      </c>
      <c r="G80" s="715" t="s">
        <v>1127</v>
      </c>
      <c r="H80" s="711">
        <f t="shared" si="2"/>
        <v>1238</v>
      </c>
      <c r="I80" s="706"/>
      <c r="J80" s="716">
        <v>210</v>
      </c>
      <c r="K80" s="717">
        <v>180</v>
      </c>
      <c r="L80" s="717">
        <v>180</v>
      </c>
      <c r="M80" s="717">
        <v>128</v>
      </c>
      <c r="N80" s="717">
        <v>180</v>
      </c>
      <c r="O80" s="718">
        <v>180</v>
      </c>
      <c r="P80" s="754">
        <v>180</v>
      </c>
    </row>
    <row r="81" spans="2:16" ht="12">
      <c r="B81" s="720">
        <v>7</v>
      </c>
      <c r="C81" s="712" t="s">
        <v>1128</v>
      </c>
      <c r="D81" s="714"/>
      <c r="E81" s="714">
        <v>3019</v>
      </c>
      <c r="F81" s="714">
        <v>77</v>
      </c>
      <c r="G81" s="715" t="s">
        <v>1060</v>
      </c>
      <c r="H81" s="711">
        <f t="shared" si="2"/>
        <v>1238</v>
      </c>
      <c r="I81" s="706"/>
      <c r="J81" s="716">
        <v>210</v>
      </c>
      <c r="K81" s="717">
        <v>180</v>
      </c>
      <c r="L81" s="717">
        <v>180</v>
      </c>
      <c r="M81" s="717">
        <v>128</v>
      </c>
      <c r="N81" s="717">
        <v>180</v>
      </c>
      <c r="O81" s="718">
        <v>180</v>
      </c>
      <c r="P81" s="719">
        <v>180</v>
      </c>
    </row>
    <row r="82" spans="2:16" ht="12">
      <c r="B82" s="720">
        <v>9</v>
      </c>
      <c r="C82" s="712" t="s">
        <v>1129</v>
      </c>
      <c r="D82" s="714"/>
      <c r="E82" s="714">
        <v>3019</v>
      </c>
      <c r="F82" s="714">
        <v>77</v>
      </c>
      <c r="G82" s="715" t="s">
        <v>1060</v>
      </c>
      <c r="H82" s="711">
        <f t="shared" si="2"/>
        <v>1233</v>
      </c>
      <c r="I82" s="706"/>
      <c r="J82" s="716">
        <v>210</v>
      </c>
      <c r="K82" s="717">
        <v>180</v>
      </c>
      <c r="L82" s="717">
        <v>177</v>
      </c>
      <c r="M82" s="717">
        <v>180</v>
      </c>
      <c r="N82" s="717">
        <v>180</v>
      </c>
      <c r="O82" s="718">
        <v>180</v>
      </c>
      <c r="P82" s="719">
        <v>126</v>
      </c>
    </row>
    <row r="83" spans="2:16" ht="12">
      <c r="B83" s="720">
        <v>10</v>
      </c>
      <c r="C83" s="724" t="s">
        <v>1130</v>
      </c>
      <c r="D83" s="714"/>
      <c r="E83" s="714">
        <v>3019</v>
      </c>
      <c r="F83" s="714">
        <v>77</v>
      </c>
      <c r="G83" s="715" t="s">
        <v>1060</v>
      </c>
      <c r="H83" s="711">
        <f t="shared" si="2"/>
        <v>1205</v>
      </c>
      <c r="I83" s="706"/>
      <c r="J83" s="755">
        <v>143</v>
      </c>
      <c r="K83" s="756">
        <v>180</v>
      </c>
      <c r="L83" s="756">
        <v>180</v>
      </c>
      <c r="M83" s="756">
        <v>180</v>
      </c>
      <c r="N83" s="756">
        <v>162</v>
      </c>
      <c r="O83" s="757">
        <v>180</v>
      </c>
      <c r="P83" s="758">
        <v>180</v>
      </c>
    </row>
    <row r="84" spans="2:16" ht="12">
      <c r="B84" s="720">
        <v>11</v>
      </c>
      <c r="C84" s="712" t="s">
        <v>372</v>
      </c>
      <c r="D84" s="714"/>
      <c r="E84" s="714">
        <v>3022</v>
      </c>
      <c r="F84" s="714">
        <v>612</v>
      </c>
      <c r="G84" s="715" t="s">
        <v>1065</v>
      </c>
      <c r="H84" s="711">
        <f t="shared" si="2"/>
        <v>1178</v>
      </c>
      <c r="I84" s="706"/>
      <c r="J84" s="716">
        <v>210</v>
      </c>
      <c r="K84" s="717">
        <v>180</v>
      </c>
      <c r="L84" s="717">
        <v>180</v>
      </c>
      <c r="M84" s="717">
        <v>180</v>
      </c>
      <c r="N84" s="717">
        <v>68</v>
      </c>
      <c r="O84" s="718">
        <v>180</v>
      </c>
      <c r="P84" s="754">
        <v>180</v>
      </c>
    </row>
    <row r="85" spans="2:16" ht="12">
      <c r="B85" s="720">
        <v>12</v>
      </c>
      <c r="C85" s="712" t="s">
        <v>1131</v>
      </c>
      <c r="D85" s="714"/>
      <c r="E85" s="714">
        <v>3019</v>
      </c>
      <c r="F85" s="714">
        <v>77</v>
      </c>
      <c r="G85" s="715" t="s">
        <v>1060</v>
      </c>
      <c r="H85" s="711">
        <f t="shared" si="2"/>
        <v>1173</v>
      </c>
      <c r="I85" s="706"/>
      <c r="J85" s="755">
        <v>210</v>
      </c>
      <c r="K85" s="756">
        <v>180</v>
      </c>
      <c r="L85" s="756">
        <v>180</v>
      </c>
      <c r="M85" s="756">
        <v>180</v>
      </c>
      <c r="N85" s="756">
        <v>180</v>
      </c>
      <c r="O85" s="757">
        <v>100</v>
      </c>
      <c r="P85" s="758">
        <v>143</v>
      </c>
    </row>
    <row r="86" spans="2:16" ht="12">
      <c r="B86" s="720">
        <v>13</v>
      </c>
      <c r="C86" s="712" t="s">
        <v>1132</v>
      </c>
      <c r="D86" s="714"/>
      <c r="E86" s="714">
        <v>3022</v>
      </c>
      <c r="F86" s="714">
        <v>68</v>
      </c>
      <c r="G86" s="715" t="s">
        <v>1084</v>
      </c>
      <c r="H86" s="711">
        <f t="shared" si="2"/>
        <v>1168</v>
      </c>
      <c r="I86" s="706"/>
      <c r="J86" s="716">
        <v>208</v>
      </c>
      <c r="K86" s="717">
        <v>141</v>
      </c>
      <c r="L86" s="717">
        <v>180</v>
      </c>
      <c r="M86" s="717">
        <v>180</v>
      </c>
      <c r="N86" s="717">
        <v>180</v>
      </c>
      <c r="O86" s="718">
        <v>99</v>
      </c>
      <c r="P86" s="754">
        <v>180</v>
      </c>
    </row>
    <row r="87" spans="2:16" ht="12">
      <c r="B87" s="720">
        <v>14</v>
      </c>
      <c r="C87" s="724" t="s">
        <v>1133</v>
      </c>
      <c r="D87" s="714"/>
      <c r="E87" s="714">
        <v>3019</v>
      </c>
      <c r="F87" s="714">
        <v>686</v>
      </c>
      <c r="G87" s="715" t="s">
        <v>1107</v>
      </c>
      <c r="H87" s="711">
        <f t="shared" si="2"/>
        <v>1109</v>
      </c>
      <c r="I87" s="706"/>
      <c r="J87" s="759">
        <v>133</v>
      </c>
      <c r="K87" s="760">
        <v>134</v>
      </c>
      <c r="L87" s="760">
        <v>180</v>
      </c>
      <c r="M87" s="760">
        <v>122</v>
      </c>
      <c r="N87" s="760">
        <v>180</v>
      </c>
      <c r="O87" s="761">
        <v>180</v>
      </c>
      <c r="P87" s="762">
        <v>180</v>
      </c>
    </row>
    <row r="88" spans="2:16" ht="12">
      <c r="B88" s="720">
        <v>15</v>
      </c>
      <c r="C88" s="712" t="s">
        <v>1134</v>
      </c>
      <c r="D88" s="714"/>
      <c r="E88" s="714">
        <v>3021</v>
      </c>
      <c r="F88" s="714">
        <v>315</v>
      </c>
      <c r="G88" s="715" t="s">
        <v>1111</v>
      </c>
      <c r="H88" s="711">
        <f t="shared" si="2"/>
        <v>1090</v>
      </c>
      <c r="I88" s="706"/>
      <c r="J88" s="716">
        <v>110</v>
      </c>
      <c r="K88" s="717">
        <v>180</v>
      </c>
      <c r="L88" s="717">
        <v>180</v>
      </c>
      <c r="M88" s="717">
        <v>130</v>
      </c>
      <c r="N88" s="717">
        <v>180</v>
      </c>
      <c r="O88" s="718">
        <v>130</v>
      </c>
      <c r="P88" s="754">
        <v>180</v>
      </c>
    </row>
    <row r="89" spans="2:16" ht="12">
      <c r="B89" s="720">
        <v>16</v>
      </c>
      <c r="C89" s="712" t="s">
        <v>1135</v>
      </c>
      <c r="D89" s="714"/>
      <c r="E89" s="714">
        <v>3019</v>
      </c>
      <c r="F89" s="714">
        <v>77</v>
      </c>
      <c r="G89" s="715" t="s">
        <v>1060</v>
      </c>
      <c r="H89" s="711">
        <f t="shared" si="2"/>
        <v>1078</v>
      </c>
      <c r="I89" s="706"/>
      <c r="J89" s="755">
        <v>210</v>
      </c>
      <c r="K89" s="756">
        <v>135</v>
      </c>
      <c r="L89" s="756">
        <v>180</v>
      </c>
      <c r="M89" s="756">
        <v>104</v>
      </c>
      <c r="N89" s="756">
        <v>180</v>
      </c>
      <c r="O89" s="757">
        <v>180</v>
      </c>
      <c r="P89" s="758">
        <v>89</v>
      </c>
    </row>
    <row r="90" spans="2:16" ht="12">
      <c r="B90" s="720">
        <v>17</v>
      </c>
      <c r="C90" s="712" t="s">
        <v>1136</v>
      </c>
      <c r="D90" s="714"/>
      <c r="E90" s="714">
        <v>3002</v>
      </c>
      <c r="F90" s="714">
        <v>333</v>
      </c>
      <c r="G90" s="715" t="s">
        <v>1073</v>
      </c>
      <c r="H90" s="711">
        <f t="shared" si="2"/>
        <v>1058</v>
      </c>
      <c r="I90" s="706"/>
      <c r="J90" s="716">
        <v>127</v>
      </c>
      <c r="K90" s="717">
        <v>141</v>
      </c>
      <c r="L90" s="717">
        <v>180</v>
      </c>
      <c r="M90" s="717">
        <v>70</v>
      </c>
      <c r="N90" s="717">
        <v>180</v>
      </c>
      <c r="O90" s="718">
        <v>180</v>
      </c>
      <c r="P90" s="719">
        <v>180</v>
      </c>
    </row>
    <row r="91" spans="2:16" ht="12">
      <c r="B91" s="720">
        <v>18</v>
      </c>
      <c r="C91" s="724" t="s">
        <v>1137</v>
      </c>
      <c r="D91" s="714" t="s">
        <v>85</v>
      </c>
      <c r="E91" s="714">
        <v>3019</v>
      </c>
      <c r="F91" s="714">
        <v>77</v>
      </c>
      <c r="G91" s="715" t="s">
        <v>1060</v>
      </c>
      <c r="H91" s="711">
        <f t="shared" si="2"/>
        <v>881</v>
      </c>
      <c r="I91" s="706"/>
      <c r="J91" s="716">
        <v>210</v>
      </c>
      <c r="K91" s="717">
        <v>180</v>
      </c>
      <c r="L91" s="717">
        <v>180</v>
      </c>
      <c r="M91" s="717">
        <v>112</v>
      </c>
      <c r="N91" s="717">
        <v>92</v>
      </c>
      <c r="O91" s="718">
        <v>4</v>
      </c>
      <c r="P91" s="719">
        <v>103</v>
      </c>
    </row>
    <row r="92" spans="2:16" ht="12">
      <c r="B92" s="720">
        <v>19</v>
      </c>
      <c r="C92" s="712" t="s">
        <v>1088</v>
      </c>
      <c r="D92" s="714"/>
      <c r="E92" s="714">
        <v>3019</v>
      </c>
      <c r="F92" s="714">
        <v>48</v>
      </c>
      <c r="G92" s="715" t="s">
        <v>1071</v>
      </c>
      <c r="H92" s="711">
        <f t="shared" si="2"/>
        <v>809</v>
      </c>
      <c r="I92" s="706"/>
      <c r="J92" s="716">
        <v>188</v>
      </c>
      <c r="K92" s="717">
        <v>180</v>
      </c>
      <c r="L92" s="717">
        <v>180</v>
      </c>
      <c r="M92" s="717">
        <v>164</v>
      </c>
      <c r="N92" s="717">
        <v>97</v>
      </c>
      <c r="O92" s="718">
        <v>0</v>
      </c>
      <c r="P92" s="719"/>
    </row>
    <row r="93" spans="2:16" ht="12">
      <c r="B93" s="720">
        <v>20</v>
      </c>
      <c r="C93" s="712" t="s">
        <v>1138</v>
      </c>
      <c r="D93" s="714"/>
      <c r="E93" s="714">
        <v>3017</v>
      </c>
      <c r="F93" s="714">
        <v>70</v>
      </c>
      <c r="G93" s="715" t="s">
        <v>908</v>
      </c>
      <c r="H93" s="711">
        <f t="shared" si="2"/>
        <v>339</v>
      </c>
      <c r="I93" s="706"/>
      <c r="J93" s="716">
        <v>147</v>
      </c>
      <c r="K93" s="717">
        <v>91</v>
      </c>
      <c r="L93" s="717">
        <v>101</v>
      </c>
      <c r="M93" s="717"/>
      <c r="N93" s="717"/>
      <c r="O93" s="718"/>
      <c r="P93" s="719"/>
    </row>
    <row r="94" spans="2:16" ht="12.75" thickBot="1">
      <c r="B94" s="730">
        <v>21</v>
      </c>
      <c r="C94" s="731" t="s">
        <v>1139</v>
      </c>
      <c r="D94" s="733"/>
      <c r="E94" s="733">
        <v>3021</v>
      </c>
      <c r="F94" s="733">
        <v>315</v>
      </c>
      <c r="G94" s="734" t="s">
        <v>1111</v>
      </c>
      <c r="H94" s="735">
        <f t="shared" si="2"/>
        <v>37</v>
      </c>
      <c r="I94" s="706"/>
      <c r="J94" s="736">
        <v>10</v>
      </c>
      <c r="K94" s="737">
        <v>27</v>
      </c>
      <c r="L94" s="737"/>
      <c r="M94" s="737"/>
      <c r="N94" s="737"/>
      <c r="O94" s="738"/>
      <c r="P94" s="739"/>
    </row>
    <row r="95" spans="2:14" ht="12">
      <c r="B95" s="763"/>
      <c r="C95" s="683"/>
      <c r="D95" s="683"/>
      <c r="E95" s="683"/>
      <c r="F95" s="683"/>
      <c r="G95" s="683"/>
      <c r="H95" s="683"/>
      <c r="I95" s="683"/>
      <c r="J95" s="683"/>
      <c r="K95" s="683"/>
      <c r="L95" s="683"/>
      <c r="M95" s="683"/>
      <c r="N95" s="683"/>
    </row>
    <row r="96" spans="2:16" ht="19.5" customHeight="1" thickBot="1">
      <c r="B96" s="685" t="s">
        <v>1140</v>
      </c>
      <c r="C96" s="686"/>
      <c r="D96" s="745"/>
      <c r="E96" s="688"/>
      <c r="F96" s="688"/>
      <c r="G96" s="689"/>
      <c r="H96" s="689"/>
      <c r="I96" s="689"/>
      <c r="J96" s="690"/>
      <c r="K96" s="690"/>
      <c r="L96" s="690"/>
      <c r="M96" s="690"/>
      <c r="N96" s="690"/>
      <c r="O96" s="691"/>
      <c r="P96" s="691"/>
    </row>
    <row r="97" spans="2:16" ht="12.75" thickBot="1">
      <c r="B97" s="692" t="s">
        <v>91</v>
      </c>
      <c r="C97" s="693" t="s">
        <v>93</v>
      </c>
      <c r="D97" s="694" t="s">
        <v>370</v>
      </c>
      <c r="E97" s="694" t="s">
        <v>94</v>
      </c>
      <c r="F97" s="694" t="s">
        <v>1041</v>
      </c>
      <c r="G97" s="695" t="s">
        <v>96</v>
      </c>
      <c r="H97" s="696" t="s">
        <v>1</v>
      </c>
      <c r="I97" s="697"/>
      <c r="J97" s="698" t="s">
        <v>3</v>
      </c>
      <c r="K97" s="699" t="s">
        <v>1042</v>
      </c>
      <c r="L97" s="699" t="s">
        <v>5</v>
      </c>
      <c r="M97" s="699" t="s">
        <v>26</v>
      </c>
      <c r="N97" s="699" t="s">
        <v>1043</v>
      </c>
      <c r="O97" s="699" t="s">
        <v>128</v>
      </c>
      <c r="P97" s="700" t="s">
        <v>1044</v>
      </c>
    </row>
    <row r="98" spans="2:16" ht="12">
      <c r="B98" s="701">
        <v>1</v>
      </c>
      <c r="C98" s="702" t="s">
        <v>1141</v>
      </c>
      <c r="D98" s="703"/>
      <c r="E98" s="704">
        <v>3019</v>
      </c>
      <c r="F98" s="704">
        <v>686</v>
      </c>
      <c r="G98" s="705" t="s">
        <v>1107</v>
      </c>
      <c r="H98" s="765">
        <f aca="true" t="shared" si="3" ref="H98:H103">J98+K98+L98+M98+N98+O98+P98</f>
        <v>1290</v>
      </c>
      <c r="I98" s="706"/>
      <c r="J98" s="750">
        <v>210</v>
      </c>
      <c r="K98" s="751">
        <v>180</v>
      </c>
      <c r="L98" s="751">
        <v>180</v>
      </c>
      <c r="M98" s="751">
        <v>180</v>
      </c>
      <c r="N98" s="751">
        <v>180</v>
      </c>
      <c r="O98" s="752">
        <v>180</v>
      </c>
      <c r="P98" s="766">
        <v>180</v>
      </c>
    </row>
    <row r="99" spans="2:16" ht="12">
      <c r="B99" s="711">
        <v>2</v>
      </c>
      <c r="C99" s="712" t="s">
        <v>1142</v>
      </c>
      <c r="D99" s="713"/>
      <c r="E99" s="714">
        <v>3019</v>
      </c>
      <c r="F99" s="714">
        <v>48</v>
      </c>
      <c r="G99" s="715" t="s">
        <v>1071</v>
      </c>
      <c r="H99" s="767">
        <f t="shared" si="3"/>
        <v>1257</v>
      </c>
      <c r="I99" s="706"/>
      <c r="J99" s="716">
        <v>210</v>
      </c>
      <c r="K99" s="756">
        <v>166</v>
      </c>
      <c r="L99" s="717">
        <v>161</v>
      </c>
      <c r="M99" s="717">
        <v>180</v>
      </c>
      <c r="N99" s="717">
        <v>180</v>
      </c>
      <c r="O99" s="757">
        <v>180</v>
      </c>
      <c r="P99" s="758">
        <v>180</v>
      </c>
    </row>
    <row r="100" spans="2:16" ht="12">
      <c r="B100" s="711">
        <v>3</v>
      </c>
      <c r="C100" s="712" t="s">
        <v>1143</v>
      </c>
      <c r="D100" s="713"/>
      <c r="E100" s="714">
        <v>3013</v>
      </c>
      <c r="F100" s="714">
        <v>574</v>
      </c>
      <c r="G100" s="715" t="s">
        <v>1063</v>
      </c>
      <c r="H100" s="767">
        <f t="shared" si="3"/>
        <v>1233</v>
      </c>
      <c r="I100" s="706"/>
      <c r="J100" s="716">
        <v>210</v>
      </c>
      <c r="K100" s="717">
        <v>180</v>
      </c>
      <c r="L100" s="717">
        <v>164</v>
      </c>
      <c r="M100" s="717">
        <v>175</v>
      </c>
      <c r="N100" s="717">
        <v>180</v>
      </c>
      <c r="O100" s="718">
        <v>144</v>
      </c>
      <c r="P100" s="719">
        <v>180</v>
      </c>
    </row>
    <row r="101" spans="2:16" ht="12">
      <c r="B101" s="720">
        <v>4</v>
      </c>
      <c r="C101" s="712" t="s">
        <v>1144</v>
      </c>
      <c r="D101" s="713"/>
      <c r="E101" s="714">
        <v>3019</v>
      </c>
      <c r="F101" s="714">
        <v>48</v>
      </c>
      <c r="G101" s="715" t="s">
        <v>1071</v>
      </c>
      <c r="H101" s="767">
        <f t="shared" si="3"/>
        <v>1194</v>
      </c>
      <c r="I101" s="706"/>
      <c r="J101" s="716">
        <v>210</v>
      </c>
      <c r="K101" s="717">
        <v>180</v>
      </c>
      <c r="L101" s="717">
        <v>158</v>
      </c>
      <c r="M101" s="717">
        <v>180</v>
      </c>
      <c r="N101" s="717">
        <v>106</v>
      </c>
      <c r="O101" s="718">
        <v>180</v>
      </c>
      <c r="P101" s="719">
        <v>180</v>
      </c>
    </row>
    <row r="102" spans="2:16" ht="12">
      <c r="B102" s="720">
        <v>5</v>
      </c>
      <c r="C102" s="712" t="s">
        <v>1145</v>
      </c>
      <c r="D102" s="713"/>
      <c r="E102" s="714">
        <v>3006</v>
      </c>
      <c r="F102" s="714">
        <v>107</v>
      </c>
      <c r="G102" s="715" t="s">
        <v>1146</v>
      </c>
      <c r="H102" s="767">
        <f t="shared" si="3"/>
        <v>1085</v>
      </c>
      <c r="I102" s="706"/>
      <c r="J102" s="716">
        <v>210</v>
      </c>
      <c r="K102" s="717">
        <v>180</v>
      </c>
      <c r="L102" s="717">
        <v>180</v>
      </c>
      <c r="M102" s="717">
        <v>180</v>
      </c>
      <c r="N102" s="717">
        <v>13</v>
      </c>
      <c r="O102" s="718">
        <v>157</v>
      </c>
      <c r="P102" s="754">
        <v>165</v>
      </c>
    </row>
    <row r="103" spans="2:16" ht="12.75" thickBot="1">
      <c r="B103" s="730">
        <v>6</v>
      </c>
      <c r="C103" s="731" t="s">
        <v>1147</v>
      </c>
      <c r="D103" s="732"/>
      <c r="E103" s="733">
        <v>3019</v>
      </c>
      <c r="F103" s="733">
        <v>48</v>
      </c>
      <c r="G103" s="734" t="s">
        <v>1071</v>
      </c>
      <c r="H103" s="768">
        <f t="shared" si="3"/>
        <v>761</v>
      </c>
      <c r="I103" s="706"/>
      <c r="J103" s="736">
        <v>136</v>
      </c>
      <c r="K103" s="737">
        <v>150</v>
      </c>
      <c r="L103" s="737">
        <v>99</v>
      </c>
      <c r="M103" s="737">
        <v>84</v>
      </c>
      <c r="N103" s="737">
        <v>121</v>
      </c>
      <c r="O103" s="738">
        <v>93</v>
      </c>
      <c r="P103" s="739">
        <v>78</v>
      </c>
    </row>
    <row r="105" spans="2:14" ht="19.5" customHeight="1" thickBot="1">
      <c r="B105" s="685" t="s">
        <v>1148</v>
      </c>
      <c r="C105" s="686"/>
      <c r="D105" s="745"/>
      <c r="E105" s="688"/>
      <c r="F105" s="688"/>
      <c r="G105" s="745"/>
      <c r="H105" s="745"/>
      <c r="I105" s="745"/>
      <c r="J105" s="690"/>
      <c r="K105" s="690"/>
      <c r="L105" s="690"/>
      <c r="M105" s="690"/>
      <c r="N105" s="690"/>
    </row>
    <row r="106" spans="2:20" ht="12.75" thickBot="1">
      <c r="B106" s="692" t="s">
        <v>91</v>
      </c>
      <c r="C106" s="693" t="s">
        <v>93</v>
      </c>
      <c r="D106" s="694" t="s">
        <v>370</v>
      </c>
      <c r="E106" s="694" t="s">
        <v>94</v>
      </c>
      <c r="F106" s="694" t="s">
        <v>1041</v>
      </c>
      <c r="G106" s="695" t="s">
        <v>96</v>
      </c>
      <c r="H106" s="696" t="s">
        <v>1</v>
      </c>
      <c r="I106" s="697"/>
      <c r="J106" s="698" t="s">
        <v>3</v>
      </c>
      <c r="K106" s="699" t="s">
        <v>1042</v>
      </c>
      <c r="L106" s="699" t="s">
        <v>5</v>
      </c>
      <c r="M106" s="699" t="s">
        <v>26</v>
      </c>
      <c r="N106" s="699" t="s">
        <v>1043</v>
      </c>
      <c r="P106" s="744"/>
      <c r="R106" s="764"/>
      <c r="T106" s="683"/>
    </row>
    <row r="107" spans="2:14" ht="12">
      <c r="B107" s="701">
        <v>1</v>
      </c>
      <c r="C107" s="702" t="s">
        <v>1149</v>
      </c>
      <c r="D107" s="703"/>
      <c r="E107" s="704">
        <v>3017</v>
      </c>
      <c r="F107" s="704">
        <v>698</v>
      </c>
      <c r="G107" s="705" t="s">
        <v>1046</v>
      </c>
      <c r="H107" s="769" t="s">
        <v>1150</v>
      </c>
      <c r="I107" s="706"/>
      <c r="J107" s="750">
        <v>120</v>
      </c>
      <c r="K107" s="751">
        <v>120</v>
      </c>
      <c r="L107" s="751">
        <v>120</v>
      </c>
      <c r="M107" s="751">
        <v>120</v>
      </c>
      <c r="N107" s="770">
        <v>120</v>
      </c>
    </row>
    <row r="108" spans="2:14" ht="12">
      <c r="B108" s="711">
        <v>2</v>
      </c>
      <c r="C108" s="712" t="s">
        <v>1151</v>
      </c>
      <c r="D108" s="713"/>
      <c r="E108" s="714">
        <v>3014</v>
      </c>
      <c r="F108" s="714">
        <v>19</v>
      </c>
      <c r="G108" s="715" t="s">
        <v>1152</v>
      </c>
      <c r="H108" s="771" t="s">
        <v>1153</v>
      </c>
      <c r="I108" s="706"/>
      <c r="J108" s="755">
        <v>120</v>
      </c>
      <c r="K108" s="756">
        <v>120</v>
      </c>
      <c r="L108" s="756">
        <v>120</v>
      </c>
      <c r="M108" s="756">
        <v>120</v>
      </c>
      <c r="N108" s="772">
        <v>120</v>
      </c>
    </row>
    <row r="109" spans="2:14" ht="12">
      <c r="B109" s="711">
        <v>3</v>
      </c>
      <c r="C109" s="712" t="s">
        <v>1154</v>
      </c>
      <c r="D109" s="713"/>
      <c r="E109" s="714">
        <v>3022</v>
      </c>
      <c r="F109" s="714">
        <v>68</v>
      </c>
      <c r="G109" s="715" t="s">
        <v>1084</v>
      </c>
      <c r="H109" s="771" t="s">
        <v>1155</v>
      </c>
      <c r="I109" s="706"/>
      <c r="J109" s="755">
        <v>120</v>
      </c>
      <c r="K109" s="717">
        <v>120</v>
      </c>
      <c r="L109" s="717">
        <v>120</v>
      </c>
      <c r="M109" s="717">
        <v>120</v>
      </c>
      <c r="N109" s="773">
        <v>120</v>
      </c>
    </row>
    <row r="110" spans="2:14" ht="12">
      <c r="B110" s="720">
        <v>4</v>
      </c>
      <c r="C110" s="712" t="s">
        <v>1126</v>
      </c>
      <c r="D110" s="713"/>
      <c r="E110" s="714">
        <v>3019</v>
      </c>
      <c r="F110" s="714">
        <v>156</v>
      </c>
      <c r="G110" s="715" t="s">
        <v>1127</v>
      </c>
      <c r="H110" s="771" t="s">
        <v>1156</v>
      </c>
      <c r="I110" s="706"/>
      <c r="J110" s="716">
        <v>120</v>
      </c>
      <c r="K110" s="717">
        <v>120</v>
      </c>
      <c r="L110" s="717">
        <v>120</v>
      </c>
      <c r="M110" s="717">
        <v>120</v>
      </c>
      <c r="N110" s="773">
        <v>120</v>
      </c>
    </row>
    <row r="111" spans="2:14" ht="12">
      <c r="B111" s="720">
        <v>5</v>
      </c>
      <c r="C111" s="712" t="s">
        <v>1157</v>
      </c>
      <c r="D111" s="713"/>
      <c r="E111" s="714">
        <v>3019</v>
      </c>
      <c r="F111" s="714">
        <v>77</v>
      </c>
      <c r="G111" s="715" t="s">
        <v>1060</v>
      </c>
      <c r="H111" s="771" t="s">
        <v>1158</v>
      </c>
      <c r="I111" s="706"/>
      <c r="J111" s="755">
        <v>120</v>
      </c>
      <c r="K111" s="756">
        <v>120</v>
      </c>
      <c r="L111" s="756">
        <v>120</v>
      </c>
      <c r="M111" s="756">
        <v>120</v>
      </c>
      <c r="N111" s="772">
        <v>120</v>
      </c>
    </row>
    <row r="112" spans="2:14" ht="12">
      <c r="B112" s="720">
        <v>6</v>
      </c>
      <c r="C112" s="712" t="s">
        <v>1159</v>
      </c>
      <c r="D112" s="713"/>
      <c r="E112" s="714">
        <v>3020</v>
      </c>
      <c r="F112" s="714">
        <v>249</v>
      </c>
      <c r="G112" s="715" t="s">
        <v>1119</v>
      </c>
      <c r="H112" s="771" t="s">
        <v>1160</v>
      </c>
      <c r="I112" s="706"/>
      <c r="J112" s="755">
        <v>120</v>
      </c>
      <c r="K112" s="717">
        <v>120</v>
      </c>
      <c r="L112" s="717">
        <v>120</v>
      </c>
      <c r="M112" s="717">
        <v>120</v>
      </c>
      <c r="N112" s="773">
        <v>120</v>
      </c>
    </row>
    <row r="113" spans="2:14" ht="12">
      <c r="B113" s="720">
        <v>7</v>
      </c>
      <c r="C113" s="724" t="s">
        <v>1131</v>
      </c>
      <c r="D113" s="725"/>
      <c r="E113" s="714">
        <v>3019</v>
      </c>
      <c r="F113" s="714">
        <v>77</v>
      </c>
      <c r="G113" s="715" t="s">
        <v>1060</v>
      </c>
      <c r="H113" s="771" t="s">
        <v>1161</v>
      </c>
      <c r="I113" s="706"/>
      <c r="J113" s="716">
        <v>120</v>
      </c>
      <c r="K113" s="717">
        <v>120</v>
      </c>
      <c r="L113" s="717">
        <v>120</v>
      </c>
      <c r="M113" s="717">
        <v>120</v>
      </c>
      <c r="N113" s="773">
        <v>120</v>
      </c>
    </row>
    <row r="114" spans="2:14" ht="12">
      <c r="B114" s="720">
        <v>8</v>
      </c>
      <c r="C114" s="712" t="s">
        <v>1162</v>
      </c>
      <c r="D114" s="713"/>
      <c r="E114" s="714">
        <v>3006</v>
      </c>
      <c r="F114" s="714">
        <v>107</v>
      </c>
      <c r="G114" s="715" t="s">
        <v>1146</v>
      </c>
      <c r="H114" s="771" t="s">
        <v>1163</v>
      </c>
      <c r="I114" s="706"/>
      <c r="J114" s="755">
        <v>120</v>
      </c>
      <c r="K114" s="756">
        <v>120</v>
      </c>
      <c r="L114" s="756">
        <v>120</v>
      </c>
      <c r="M114" s="756">
        <v>120</v>
      </c>
      <c r="N114" s="772">
        <v>120</v>
      </c>
    </row>
    <row r="115" spans="2:14" ht="12">
      <c r="B115" s="720">
        <v>9</v>
      </c>
      <c r="C115" s="712" t="s">
        <v>1164</v>
      </c>
      <c r="D115" s="713"/>
      <c r="E115" s="714">
        <v>3012</v>
      </c>
      <c r="F115" s="714">
        <v>137</v>
      </c>
      <c r="G115" s="715" t="s">
        <v>1049</v>
      </c>
      <c r="H115" s="771" t="s">
        <v>1165</v>
      </c>
      <c r="I115" s="706"/>
      <c r="J115" s="755">
        <v>120</v>
      </c>
      <c r="K115" s="756">
        <v>120</v>
      </c>
      <c r="L115" s="756">
        <v>120</v>
      </c>
      <c r="M115" s="756">
        <v>120</v>
      </c>
      <c r="N115" s="772">
        <v>120</v>
      </c>
    </row>
    <row r="116" spans="2:14" ht="12">
      <c r="B116" s="720">
        <v>10</v>
      </c>
      <c r="C116" s="712" t="s">
        <v>1166</v>
      </c>
      <c r="D116" s="713"/>
      <c r="E116" s="714">
        <v>3019</v>
      </c>
      <c r="F116" s="714">
        <v>426</v>
      </c>
      <c r="G116" s="715" t="s">
        <v>1167</v>
      </c>
      <c r="H116" s="771" t="s">
        <v>1168</v>
      </c>
      <c r="I116" s="706"/>
      <c r="J116" s="716">
        <v>120</v>
      </c>
      <c r="K116" s="717">
        <v>120</v>
      </c>
      <c r="L116" s="717">
        <v>120</v>
      </c>
      <c r="M116" s="717">
        <v>120</v>
      </c>
      <c r="N116" s="773">
        <v>120</v>
      </c>
    </row>
    <row r="117" spans="2:14" ht="12">
      <c r="B117" s="720">
        <v>11</v>
      </c>
      <c r="C117" s="712" t="s">
        <v>414</v>
      </c>
      <c r="D117" s="713"/>
      <c r="E117" s="714">
        <v>3020</v>
      </c>
      <c r="F117" s="714">
        <v>814</v>
      </c>
      <c r="G117" s="715" t="s">
        <v>1169</v>
      </c>
      <c r="H117" s="771" t="s">
        <v>1170</v>
      </c>
      <c r="I117" s="706"/>
      <c r="J117" s="755">
        <v>120</v>
      </c>
      <c r="K117" s="756">
        <v>120</v>
      </c>
      <c r="L117" s="756">
        <v>120</v>
      </c>
      <c r="M117" s="756">
        <v>120</v>
      </c>
      <c r="N117" s="772">
        <v>120</v>
      </c>
    </row>
    <row r="118" spans="2:14" ht="12">
      <c r="B118" s="720">
        <v>12</v>
      </c>
      <c r="C118" s="712" t="s">
        <v>1171</v>
      </c>
      <c r="D118" s="713"/>
      <c r="E118" s="714">
        <v>3017</v>
      </c>
      <c r="F118" s="714">
        <v>698</v>
      </c>
      <c r="G118" s="715" t="s">
        <v>1046</v>
      </c>
      <c r="H118" s="771">
        <v>600</v>
      </c>
      <c r="I118" s="706"/>
      <c r="J118" s="716">
        <v>120</v>
      </c>
      <c r="K118" s="717">
        <v>120</v>
      </c>
      <c r="L118" s="717">
        <v>120</v>
      </c>
      <c r="M118" s="717">
        <v>120</v>
      </c>
      <c r="N118" s="773">
        <v>120</v>
      </c>
    </row>
    <row r="119" spans="2:14" ht="12">
      <c r="B119" s="720">
        <v>13</v>
      </c>
      <c r="C119" s="712" t="s">
        <v>1172</v>
      </c>
      <c r="D119" s="713"/>
      <c r="E119" s="714">
        <v>3019</v>
      </c>
      <c r="F119" s="714">
        <v>44</v>
      </c>
      <c r="G119" s="715" t="s">
        <v>1173</v>
      </c>
      <c r="H119" s="771">
        <f aca="true" t="shared" si="4" ref="H119:H143">SUM(J119:N119)</f>
        <v>597</v>
      </c>
      <c r="I119" s="706"/>
      <c r="J119" s="755">
        <v>117</v>
      </c>
      <c r="K119" s="756">
        <v>120</v>
      </c>
      <c r="L119" s="756">
        <v>120</v>
      </c>
      <c r="M119" s="756">
        <v>120</v>
      </c>
      <c r="N119" s="772">
        <v>120</v>
      </c>
    </row>
    <row r="120" spans="2:14" ht="12">
      <c r="B120" s="720">
        <v>14</v>
      </c>
      <c r="C120" s="712" t="s">
        <v>1118</v>
      </c>
      <c r="D120" s="713"/>
      <c r="E120" s="714">
        <v>3020</v>
      </c>
      <c r="F120" s="714">
        <v>249</v>
      </c>
      <c r="G120" s="715" t="s">
        <v>1119</v>
      </c>
      <c r="H120" s="771">
        <f t="shared" si="4"/>
        <v>588</v>
      </c>
      <c r="I120" s="706"/>
      <c r="J120" s="755">
        <v>120</v>
      </c>
      <c r="K120" s="756">
        <v>120</v>
      </c>
      <c r="L120" s="756">
        <v>120</v>
      </c>
      <c r="M120" s="756">
        <v>120</v>
      </c>
      <c r="N120" s="772">
        <v>108</v>
      </c>
    </row>
    <row r="121" spans="2:14" ht="12">
      <c r="B121" s="720">
        <v>15</v>
      </c>
      <c r="C121" s="712" t="s">
        <v>1057</v>
      </c>
      <c r="D121" s="713"/>
      <c r="E121" s="714">
        <v>3019</v>
      </c>
      <c r="F121" s="714">
        <v>257</v>
      </c>
      <c r="G121" s="715" t="s">
        <v>1052</v>
      </c>
      <c r="H121" s="771">
        <f t="shared" si="4"/>
        <v>585</v>
      </c>
      <c r="I121" s="706"/>
      <c r="J121" s="716">
        <v>120</v>
      </c>
      <c r="K121" s="717">
        <v>120</v>
      </c>
      <c r="L121" s="717">
        <v>120</v>
      </c>
      <c r="M121" s="717">
        <v>105</v>
      </c>
      <c r="N121" s="773">
        <v>120</v>
      </c>
    </row>
    <row r="122" spans="2:14" ht="12">
      <c r="B122" s="720">
        <v>16</v>
      </c>
      <c r="C122" s="712" t="s">
        <v>1174</v>
      </c>
      <c r="D122" s="713"/>
      <c r="E122" s="714">
        <v>3010</v>
      </c>
      <c r="F122" s="714">
        <v>31</v>
      </c>
      <c r="G122" s="715" t="s">
        <v>1175</v>
      </c>
      <c r="H122" s="771">
        <f t="shared" si="4"/>
        <v>584</v>
      </c>
      <c r="I122" s="706"/>
      <c r="J122" s="755">
        <v>117</v>
      </c>
      <c r="K122" s="756">
        <v>115</v>
      </c>
      <c r="L122" s="756">
        <v>112</v>
      </c>
      <c r="M122" s="756">
        <v>120</v>
      </c>
      <c r="N122" s="772">
        <v>120</v>
      </c>
    </row>
    <row r="123" spans="2:14" ht="12">
      <c r="B123" s="720">
        <v>17</v>
      </c>
      <c r="C123" s="712" t="s">
        <v>1139</v>
      </c>
      <c r="D123" s="713"/>
      <c r="E123" s="714">
        <v>3021</v>
      </c>
      <c r="F123" s="714">
        <v>315</v>
      </c>
      <c r="G123" s="715" t="s">
        <v>1111</v>
      </c>
      <c r="H123" s="771">
        <f t="shared" si="4"/>
        <v>581</v>
      </c>
      <c r="I123" s="706"/>
      <c r="J123" s="716">
        <v>120</v>
      </c>
      <c r="K123" s="717">
        <v>101</v>
      </c>
      <c r="L123" s="717">
        <v>120</v>
      </c>
      <c r="M123" s="717">
        <v>120</v>
      </c>
      <c r="N123" s="773">
        <v>120</v>
      </c>
    </row>
    <row r="124" spans="2:14" ht="12">
      <c r="B124" s="720">
        <v>18</v>
      </c>
      <c r="C124" s="712" t="s">
        <v>1135</v>
      </c>
      <c r="D124" s="713"/>
      <c r="E124" s="714">
        <v>3019</v>
      </c>
      <c r="F124" s="714">
        <v>77</v>
      </c>
      <c r="G124" s="715" t="s">
        <v>1060</v>
      </c>
      <c r="H124" s="771">
        <f t="shared" si="4"/>
        <v>578</v>
      </c>
      <c r="I124" s="706"/>
      <c r="J124" s="716">
        <v>116</v>
      </c>
      <c r="K124" s="717">
        <v>120</v>
      </c>
      <c r="L124" s="717">
        <v>115</v>
      </c>
      <c r="M124" s="717">
        <v>120</v>
      </c>
      <c r="N124" s="773">
        <v>107</v>
      </c>
    </row>
    <row r="125" spans="2:14" ht="12">
      <c r="B125" s="720">
        <v>19</v>
      </c>
      <c r="C125" s="712" t="s">
        <v>1134</v>
      </c>
      <c r="D125" s="713"/>
      <c r="E125" s="714">
        <v>3021</v>
      </c>
      <c r="F125" s="714">
        <v>315</v>
      </c>
      <c r="G125" s="715" t="s">
        <v>1111</v>
      </c>
      <c r="H125" s="771">
        <f t="shared" si="4"/>
        <v>570</v>
      </c>
      <c r="I125" s="706"/>
      <c r="J125" s="716">
        <v>120</v>
      </c>
      <c r="K125" s="717">
        <v>120</v>
      </c>
      <c r="L125" s="717">
        <v>110</v>
      </c>
      <c r="M125" s="717">
        <v>120</v>
      </c>
      <c r="N125" s="773">
        <v>100</v>
      </c>
    </row>
    <row r="126" spans="2:14" ht="12">
      <c r="B126" s="720">
        <v>20</v>
      </c>
      <c r="C126" s="712" t="s">
        <v>1176</v>
      </c>
      <c r="D126" s="713"/>
      <c r="E126" s="714">
        <v>3016</v>
      </c>
      <c r="F126" s="714">
        <v>243</v>
      </c>
      <c r="G126" s="715" t="s">
        <v>1177</v>
      </c>
      <c r="H126" s="771">
        <f t="shared" si="4"/>
        <v>564</v>
      </c>
      <c r="I126" s="706"/>
      <c r="J126" s="716">
        <v>120</v>
      </c>
      <c r="K126" s="717">
        <v>120</v>
      </c>
      <c r="L126" s="717">
        <v>108</v>
      </c>
      <c r="M126" s="717">
        <v>120</v>
      </c>
      <c r="N126" s="773">
        <v>96</v>
      </c>
    </row>
    <row r="127" spans="2:14" ht="12">
      <c r="B127" s="720">
        <v>21</v>
      </c>
      <c r="C127" s="724" t="s">
        <v>1178</v>
      </c>
      <c r="D127" s="725"/>
      <c r="E127" s="714">
        <v>3020</v>
      </c>
      <c r="F127" s="714">
        <v>249</v>
      </c>
      <c r="G127" s="715" t="s">
        <v>1119</v>
      </c>
      <c r="H127" s="771">
        <f t="shared" si="4"/>
        <v>546</v>
      </c>
      <c r="I127" s="706"/>
      <c r="J127" s="755">
        <v>111</v>
      </c>
      <c r="K127" s="756">
        <v>120</v>
      </c>
      <c r="L127" s="756">
        <v>99</v>
      </c>
      <c r="M127" s="756">
        <v>96</v>
      </c>
      <c r="N127" s="772">
        <v>120</v>
      </c>
    </row>
    <row r="128" spans="2:14" ht="12">
      <c r="B128" s="720">
        <v>22</v>
      </c>
      <c r="C128" s="712" t="s">
        <v>1125</v>
      </c>
      <c r="D128" s="713"/>
      <c r="E128" s="714">
        <v>3019</v>
      </c>
      <c r="F128" s="714">
        <v>77</v>
      </c>
      <c r="G128" s="715" t="s">
        <v>1060</v>
      </c>
      <c r="H128" s="771">
        <f t="shared" si="4"/>
        <v>543</v>
      </c>
      <c r="I128" s="706"/>
      <c r="J128" s="755">
        <v>103</v>
      </c>
      <c r="K128" s="717">
        <v>120</v>
      </c>
      <c r="L128" s="717">
        <v>120</v>
      </c>
      <c r="M128" s="717">
        <v>120</v>
      </c>
      <c r="N128" s="773">
        <v>80</v>
      </c>
    </row>
    <row r="129" spans="2:14" ht="12">
      <c r="B129" s="720">
        <v>23</v>
      </c>
      <c r="C129" s="712" t="s">
        <v>395</v>
      </c>
      <c r="D129" s="713"/>
      <c r="E129" s="714">
        <v>3022</v>
      </c>
      <c r="F129" s="714">
        <v>68</v>
      </c>
      <c r="G129" s="715" t="s">
        <v>1084</v>
      </c>
      <c r="H129" s="771">
        <f t="shared" si="4"/>
        <v>542</v>
      </c>
      <c r="I129" s="706"/>
      <c r="J129" s="755">
        <v>120</v>
      </c>
      <c r="K129" s="756">
        <v>120</v>
      </c>
      <c r="L129" s="756">
        <v>120</v>
      </c>
      <c r="M129" s="756">
        <v>62</v>
      </c>
      <c r="N129" s="772">
        <v>120</v>
      </c>
    </row>
    <row r="130" spans="2:14" ht="12">
      <c r="B130" s="720">
        <v>24</v>
      </c>
      <c r="C130" s="712" t="s">
        <v>1179</v>
      </c>
      <c r="D130" s="713"/>
      <c r="E130" s="714">
        <v>3022</v>
      </c>
      <c r="F130" s="714">
        <v>68</v>
      </c>
      <c r="G130" s="715" t="s">
        <v>1084</v>
      </c>
      <c r="H130" s="771">
        <f t="shared" si="4"/>
        <v>531</v>
      </c>
      <c r="I130" s="706"/>
      <c r="J130" s="755">
        <v>120</v>
      </c>
      <c r="K130" s="717">
        <v>118</v>
      </c>
      <c r="L130" s="717">
        <v>120</v>
      </c>
      <c r="M130" s="717">
        <v>101</v>
      </c>
      <c r="N130" s="773">
        <v>72</v>
      </c>
    </row>
    <row r="131" spans="2:14" ht="12">
      <c r="B131" s="720">
        <v>25</v>
      </c>
      <c r="C131" s="712" t="s">
        <v>1132</v>
      </c>
      <c r="D131" s="713"/>
      <c r="E131" s="714">
        <v>3022</v>
      </c>
      <c r="F131" s="714">
        <v>68</v>
      </c>
      <c r="G131" s="715" t="s">
        <v>1084</v>
      </c>
      <c r="H131" s="771">
        <f t="shared" si="4"/>
        <v>525</v>
      </c>
      <c r="I131" s="706"/>
      <c r="J131" s="755">
        <v>116</v>
      </c>
      <c r="K131" s="717">
        <v>120</v>
      </c>
      <c r="L131" s="717">
        <v>85</v>
      </c>
      <c r="M131" s="717">
        <v>98</v>
      </c>
      <c r="N131" s="773">
        <v>106</v>
      </c>
    </row>
    <row r="132" spans="2:14" ht="12">
      <c r="B132" s="720">
        <v>26</v>
      </c>
      <c r="C132" s="712" t="s">
        <v>1101</v>
      </c>
      <c r="D132" s="713"/>
      <c r="E132" s="714">
        <v>3019</v>
      </c>
      <c r="F132" s="714">
        <v>77</v>
      </c>
      <c r="G132" s="715" t="s">
        <v>1060</v>
      </c>
      <c r="H132" s="771">
        <f t="shared" si="4"/>
        <v>516</v>
      </c>
      <c r="I132" s="706"/>
      <c r="J132" s="755">
        <v>96</v>
      </c>
      <c r="K132" s="756">
        <v>120</v>
      </c>
      <c r="L132" s="756">
        <v>79</v>
      </c>
      <c r="M132" s="756">
        <v>120</v>
      </c>
      <c r="N132" s="772">
        <v>101</v>
      </c>
    </row>
    <row r="133" spans="2:14" ht="12">
      <c r="B133" s="720">
        <v>27</v>
      </c>
      <c r="C133" s="712" t="s">
        <v>1122</v>
      </c>
      <c r="D133" s="713"/>
      <c r="E133" s="714">
        <v>3019</v>
      </c>
      <c r="F133" s="714">
        <v>77</v>
      </c>
      <c r="G133" s="715" t="s">
        <v>1060</v>
      </c>
      <c r="H133" s="771">
        <f t="shared" si="4"/>
        <v>503</v>
      </c>
      <c r="I133" s="706"/>
      <c r="J133" s="755">
        <v>92</v>
      </c>
      <c r="K133" s="717">
        <v>120</v>
      </c>
      <c r="L133" s="717">
        <v>120</v>
      </c>
      <c r="M133" s="717">
        <v>77</v>
      </c>
      <c r="N133" s="772">
        <v>94</v>
      </c>
    </row>
    <row r="134" spans="2:14" ht="12">
      <c r="B134" s="720">
        <v>28</v>
      </c>
      <c r="C134" s="712" t="s">
        <v>1180</v>
      </c>
      <c r="D134" s="713"/>
      <c r="E134" s="714">
        <v>3019</v>
      </c>
      <c r="F134" s="714">
        <v>44</v>
      </c>
      <c r="G134" s="715" t="s">
        <v>1173</v>
      </c>
      <c r="H134" s="771">
        <f t="shared" si="4"/>
        <v>501</v>
      </c>
      <c r="I134" s="706"/>
      <c r="J134" s="755">
        <v>93</v>
      </c>
      <c r="K134" s="717">
        <v>114</v>
      </c>
      <c r="L134" s="717">
        <v>120</v>
      </c>
      <c r="M134" s="717">
        <v>120</v>
      </c>
      <c r="N134" s="773">
        <v>54</v>
      </c>
    </row>
    <row r="135" spans="2:14" ht="12">
      <c r="B135" s="720">
        <v>29</v>
      </c>
      <c r="C135" s="712" t="s">
        <v>1181</v>
      </c>
      <c r="D135" s="713"/>
      <c r="E135" s="714">
        <v>3017</v>
      </c>
      <c r="F135" s="714">
        <v>698</v>
      </c>
      <c r="G135" s="715" t="s">
        <v>1046</v>
      </c>
      <c r="H135" s="771">
        <f t="shared" si="4"/>
        <v>491</v>
      </c>
      <c r="I135" s="706"/>
      <c r="J135" s="716">
        <v>99</v>
      </c>
      <c r="K135" s="717">
        <v>86</v>
      </c>
      <c r="L135" s="717">
        <v>76</v>
      </c>
      <c r="M135" s="717">
        <v>117</v>
      </c>
      <c r="N135" s="773">
        <v>113</v>
      </c>
    </row>
    <row r="136" spans="2:14" ht="12">
      <c r="B136" s="720">
        <v>30</v>
      </c>
      <c r="C136" s="712" t="s">
        <v>1182</v>
      </c>
      <c r="D136" s="713"/>
      <c r="E136" s="714">
        <v>3019</v>
      </c>
      <c r="F136" s="714">
        <v>77</v>
      </c>
      <c r="G136" s="715" t="s">
        <v>1060</v>
      </c>
      <c r="H136" s="771">
        <f t="shared" si="4"/>
        <v>484</v>
      </c>
      <c r="I136" s="706"/>
      <c r="J136" s="716">
        <v>79</v>
      </c>
      <c r="K136" s="717">
        <v>113</v>
      </c>
      <c r="L136" s="717">
        <v>74</v>
      </c>
      <c r="M136" s="717">
        <v>120</v>
      </c>
      <c r="N136" s="773">
        <v>98</v>
      </c>
    </row>
    <row r="137" spans="2:14" ht="12">
      <c r="B137" s="720">
        <v>31</v>
      </c>
      <c r="C137" s="712" t="s">
        <v>1183</v>
      </c>
      <c r="D137" s="713"/>
      <c r="E137" s="714">
        <v>3022</v>
      </c>
      <c r="F137" s="714">
        <v>178</v>
      </c>
      <c r="G137" s="715" t="s">
        <v>1184</v>
      </c>
      <c r="H137" s="771">
        <f t="shared" si="4"/>
        <v>478</v>
      </c>
      <c r="I137" s="706"/>
      <c r="J137" s="755">
        <v>107</v>
      </c>
      <c r="K137" s="756">
        <v>100</v>
      </c>
      <c r="L137" s="756">
        <v>120</v>
      </c>
      <c r="M137" s="756">
        <v>88</v>
      </c>
      <c r="N137" s="772">
        <v>63</v>
      </c>
    </row>
    <row r="138" spans="2:14" ht="12">
      <c r="B138" s="720">
        <v>32</v>
      </c>
      <c r="C138" s="712" t="s">
        <v>1185</v>
      </c>
      <c r="D138" s="713"/>
      <c r="E138" s="714">
        <v>3020</v>
      </c>
      <c r="F138" s="714">
        <v>249</v>
      </c>
      <c r="G138" s="715" t="s">
        <v>1119</v>
      </c>
      <c r="H138" s="771">
        <f t="shared" si="4"/>
        <v>382</v>
      </c>
      <c r="I138" s="706"/>
      <c r="J138" s="716">
        <v>63</v>
      </c>
      <c r="K138" s="717">
        <v>120</v>
      </c>
      <c r="L138" s="717">
        <v>85</v>
      </c>
      <c r="M138" s="717">
        <v>114</v>
      </c>
      <c r="N138" s="773">
        <v>0</v>
      </c>
    </row>
    <row r="139" spans="2:14" ht="12">
      <c r="B139" s="720">
        <v>33</v>
      </c>
      <c r="C139" s="724" t="s">
        <v>1137</v>
      </c>
      <c r="D139" s="725"/>
      <c r="E139" s="714">
        <v>3019</v>
      </c>
      <c r="F139" s="714">
        <v>77</v>
      </c>
      <c r="G139" s="715" t="s">
        <v>1060</v>
      </c>
      <c r="H139" s="771">
        <f t="shared" si="4"/>
        <v>356</v>
      </c>
      <c r="I139" s="706"/>
      <c r="J139" s="716">
        <v>120</v>
      </c>
      <c r="K139" s="717">
        <v>120</v>
      </c>
      <c r="L139" s="717">
        <v>32</v>
      </c>
      <c r="M139" s="717">
        <v>84</v>
      </c>
      <c r="N139" s="773">
        <v>0</v>
      </c>
    </row>
    <row r="140" spans="2:14" ht="12">
      <c r="B140" s="720">
        <v>34</v>
      </c>
      <c r="C140" s="712" t="s">
        <v>1186</v>
      </c>
      <c r="D140" s="713"/>
      <c r="E140" s="714">
        <v>3015</v>
      </c>
      <c r="F140" s="714">
        <v>90</v>
      </c>
      <c r="G140" s="715" t="s">
        <v>1055</v>
      </c>
      <c r="H140" s="771">
        <f t="shared" si="4"/>
        <v>345</v>
      </c>
      <c r="I140" s="706"/>
      <c r="J140" s="755">
        <v>54</v>
      </c>
      <c r="K140" s="756">
        <v>18</v>
      </c>
      <c r="L140" s="756">
        <v>96</v>
      </c>
      <c r="M140" s="756">
        <v>57</v>
      </c>
      <c r="N140" s="772">
        <v>120</v>
      </c>
    </row>
    <row r="141" spans="2:14" ht="12">
      <c r="B141" s="720">
        <v>35</v>
      </c>
      <c r="C141" s="724" t="s">
        <v>1130</v>
      </c>
      <c r="D141" s="725"/>
      <c r="E141" s="714">
        <v>3019</v>
      </c>
      <c r="F141" s="714">
        <v>77</v>
      </c>
      <c r="G141" s="715" t="s">
        <v>1060</v>
      </c>
      <c r="H141" s="771">
        <f t="shared" si="4"/>
        <v>273</v>
      </c>
      <c r="I141" s="706"/>
      <c r="J141" s="755">
        <v>120</v>
      </c>
      <c r="K141" s="717">
        <v>101</v>
      </c>
      <c r="L141" s="717">
        <v>52</v>
      </c>
      <c r="M141" s="717">
        <v>0</v>
      </c>
      <c r="N141" s="773">
        <v>0</v>
      </c>
    </row>
    <row r="142" spans="2:14" ht="12">
      <c r="B142" s="720">
        <v>36</v>
      </c>
      <c r="C142" s="712" t="s">
        <v>1187</v>
      </c>
      <c r="D142" s="713"/>
      <c r="E142" s="714">
        <v>3022</v>
      </c>
      <c r="F142" s="714">
        <v>68</v>
      </c>
      <c r="G142" s="715" t="s">
        <v>1084</v>
      </c>
      <c r="H142" s="771">
        <f t="shared" si="4"/>
        <v>215</v>
      </c>
      <c r="I142" s="706"/>
      <c r="J142" s="755">
        <v>39</v>
      </c>
      <c r="K142" s="717">
        <v>99</v>
      </c>
      <c r="L142" s="717">
        <v>77</v>
      </c>
      <c r="M142" s="717">
        <v>0</v>
      </c>
      <c r="N142" s="773">
        <v>0</v>
      </c>
    </row>
    <row r="143" spans="2:14" ht="12.75" thickBot="1">
      <c r="B143" s="730">
        <v>37</v>
      </c>
      <c r="C143" s="731" t="s">
        <v>1188</v>
      </c>
      <c r="D143" s="732"/>
      <c r="E143" s="733">
        <v>3006</v>
      </c>
      <c r="F143" s="733">
        <v>194</v>
      </c>
      <c r="G143" s="734" t="s">
        <v>1189</v>
      </c>
      <c r="H143" s="774">
        <f t="shared" si="4"/>
        <v>20</v>
      </c>
      <c r="I143" s="706"/>
      <c r="J143" s="775">
        <v>20</v>
      </c>
      <c r="K143" s="737">
        <v>0</v>
      </c>
      <c r="L143" s="737">
        <v>0</v>
      </c>
      <c r="M143" s="737">
        <v>0</v>
      </c>
      <c r="N143" s="776">
        <v>0</v>
      </c>
    </row>
    <row r="146" spans="2:14" ht="19.5" customHeight="1" thickBot="1">
      <c r="B146" s="777" t="s">
        <v>1190</v>
      </c>
      <c r="C146" s="778"/>
      <c r="D146" s="687"/>
      <c r="E146" s="779"/>
      <c r="F146" s="779"/>
      <c r="G146" s="780"/>
      <c r="H146" s="780"/>
      <c r="I146" s="780"/>
      <c r="J146" s="781"/>
      <c r="K146" s="781"/>
      <c r="L146" s="781"/>
      <c r="M146" s="781"/>
      <c r="N146" s="781"/>
    </row>
    <row r="147" spans="2:20" ht="12.75" thickBot="1">
      <c r="B147" s="692" t="s">
        <v>91</v>
      </c>
      <c r="C147" s="693" t="s">
        <v>93</v>
      </c>
      <c r="D147" s="694" t="s">
        <v>370</v>
      </c>
      <c r="E147" s="694" t="s">
        <v>94</v>
      </c>
      <c r="F147" s="694" t="s">
        <v>1041</v>
      </c>
      <c r="G147" s="695" t="s">
        <v>96</v>
      </c>
      <c r="H147" s="696" t="s">
        <v>1</v>
      </c>
      <c r="I147" s="697"/>
      <c r="J147" s="698" t="s">
        <v>3</v>
      </c>
      <c r="K147" s="699" t="s">
        <v>1042</v>
      </c>
      <c r="L147" s="699" t="s">
        <v>5</v>
      </c>
      <c r="M147" s="699" t="s">
        <v>26</v>
      </c>
      <c r="N147" s="699" t="s">
        <v>1043</v>
      </c>
      <c r="P147" s="744"/>
      <c r="R147" s="764"/>
      <c r="T147" s="683"/>
    </row>
    <row r="148" spans="2:14" ht="12">
      <c r="B148" s="701">
        <v>1</v>
      </c>
      <c r="C148" s="702" t="s">
        <v>1102</v>
      </c>
      <c r="D148" s="703"/>
      <c r="E148" s="704">
        <v>3012</v>
      </c>
      <c r="F148" s="704">
        <v>137</v>
      </c>
      <c r="G148" s="705" t="s">
        <v>1049</v>
      </c>
      <c r="H148" s="769" t="s">
        <v>1191</v>
      </c>
      <c r="I148" s="706"/>
      <c r="J148" s="750">
        <v>120</v>
      </c>
      <c r="K148" s="751">
        <v>120</v>
      </c>
      <c r="L148" s="751">
        <v>120</v>
      </c>
      <c r="M148" s="751">
        <v>120</v>
      </c>
      <c r="N148" s="770">
        <v>120</v>
      </c>
    </row>
    <row r="149" spans="2:14" ht="12">
      <c r="B149" s="711">
        <v>2</v>
      </c>
      <c r="C149" s="712" t="s">
        <v>1192</v>
      </c>
      <c r="D149" s="713"/>
      <c r="E149" s="714">
        <v>3015</v>
      </c>
      <c r="F149" s="714">
        <v>90</v>
      </c>
      <c r="G149" s="715" t="s">
        <v>1055</v>
      </c>
      <c r="H149" s="771" t="s">
        <v>1193</v>
      </c>
      <c r="I149" s="706"/>
      <c r="J149" s="716">
        <v>120</v>
      </c>
      <c r="K149" s="717">
        <v>120</v>
      </c>
      <c r="L149" s="717">
        <v>120</v>
      </c>
      <c r="M149" s="717">
        <v>120</v>
      </c>
      <c r="N149" s="773">
        <v>120</v>
      </c>
    </row>
    <row r="150" spans="2:14" ht="12">
      <c r="B150" s="711">
        <v>3</v>
      </c>
      <c r="C150" s="712" t="s">
        <v>1094</v>
      </c>
      <c r="D150" s="713"/>
      <c r="E150" s="714">
        <v>3019</v>
      </c>
      <c r="F150" s="714">
        <v>851</v>
      </c>
      <c r="G150" s="715" t="s">
        <v>1095</v>
      </c>
      <c r="H150" s="771" t="s">
        <v>1194</v>
      </c>
      <c r="I150" s="706"/>
      <c r="J150" s="716">
        <v>120</v>
      </c>
      <c r="K150" s="717">
        <v>120</v>
      </c>
      <c r="L150" s="717">
        <v>120</v>
      </c>
      <c r="M150" s="717">
        <v>120</v>
      </c>
      <c r="N150" s="773">
        <v>120</v>
      </c>
    </row>
    <row r="151" spans="2:14" ht="12">
      <c r="B151" s="720">
        <v>4</v>
      </c>
      <c r="C151" s="712" t="s">
        <v>1064</v>
      </c>
      <c r="D151" s="713"/>
      <c r="E151" s="714">
        <v>3022</v>
      </c>
      <c r="F151" s="714">
        <v>612</v>
      </c>
      <c r="G151" s="715" t="s">
        <v>1065</v>
      </c>
      <c r="H151" s="771" t="s">
        <v>1195</v>
      </c>
      <c r="I151" s="706"/>
      <c r="J151" s="716">
        <v>120</v>
      </c>
      <c r="K151" s="717">
        <v>120</v>
      </c>
      <c r="L151" s="717">
        <v>120</v>
      </c>
      <c r="M151" s="717">
        <v>120</v>
      </c>
      <c r="N151" s="773">
        <v>120</v>
      </c>
    </row>
    <row r="152" spans="2:14" ht="12">
      <c r="B152" s="720">
        <v>5</v>
      </c>
      <c r="C152" s="712" t="s">
        <v>1054</v>
      </c>
      <c r="D152" s="713"/>
      <c r="E152" s="714">
        <v>3015</v>
      </c>
      <c r="F152" s="714">
        <v>90</v>
      </c>
      <c r="G152" s="715" t="s">
        <v>1055</v>
      </c>
      <c r="H152" s="771" t="s">
        <v>1196</v>
      </c>
      <c r="I152" s="706"/>
      <c r="J152" s="716">
        <v>120</v>
      </c>
      <c r="K152" s="717">
        <v>120</v>
      </c>
      <c r="L152" s="717">
        <v>120</v>
      </c>
      <c r="M152" s="717">
        <v>120</v>
      </c>
      <c r="N152" s="773">
        <v>120</v>
      </c>
    </row>
    <row r="153" spans="2:14" ht="12">
      <c r="B153" s="720">
        <v>6</v>
      </c>
      <c r="C153" s="712" t="s">
        <v>1197</v>
      </c>
      <c r="D153" s="713"/>
      <c r="E153" s="714">
        <v>3017</v>
      </c>
      <c r="F153" s="714">
        <v>698</v>
      </c>
      <c r="G153" s="715" t="s">
        <v>1046</v>
      </c>
      <c r="H153" s="771">
        <f aca="true" t="shared" si="5" ref="H153:H170">SUM(J153:N153)</f>
        <v>575</v>
      </c>
      <c r="I153" s="706"/>
      <c r="J153" s="716">
        <v>95</v>
      </c>
      <c r="K153" s="717">
        <v>120</v>
      </c>
      <c r="L153" s="717">
        <v>120</v>
      </c>
      <c r="M153" s="717">
        <v>120</v>
      </c>
      <c r="N153" s="773">
        <v>120</v>
      </c>
    </row>
    <row r="154" spans="2:14" ht="12">
      <c r="B154" s="720">
        <v>7</v>
      </c>
      <c r="C154" s="712" t="s">
        <v>1079</v>
      </c>
      <c r="D154" s="713"/>
      <c r="E154" s="714">
        <v>3015</v>
      </c>
      <c r="F154" s="714">
        <v>90</v>
      </c>
      <c r="G154" s="715" t="s">
        <v>1055</v>
      </c>
      <c r="H154" s="771">
        <f t="shared" si="5"/>
        <v>569</v>
      </c>
      <c r="I154" s="706"/>
      <c r="J154" s="716">
        <v>120</v>
      </c>
      <c r="K154" s="717">
        <v>120</v>
      </c>
      <c r="L154" s="717">
        <v>120</v>
      </c>
      <c r="M154" s="717">
        <v>120</v>
      </c>
      <c r="N154" s="773">
        <v>89</v>
      </c>
    </row>
    <row r="155" spans="2:14" ht="12">
      <c r="B155" s="720">
        <v>8</v>
      </c>
      <c r="C155" s="712" t="s">
        <v>1198</v>
      </c>
      <c r="D155" s="713"/>
      <c r="E155" s="714">
        <v>3017</v>
      </c>
      <c r="F155" s="714">
        <v>698</v>
      </c>
      <c r="G155" s="715" t="s">
        <v>1046</v>
      </c>
      <c r="H155" s="771">
        <f t="shared" si="5"/>
        <v>562</v>
      </c>
      <c r="I155" s="706"/>
      <c r="J155" s="716">
        <v>98</v>
      </c>
      <c r="K155" s="717">
        <v>120</v>
      </c>
      <c r="L155" s="717">
        <v>104</v>
      </c>
      <c r="M155" s="717">
        <v>120</v>
      </c>
      <c r="N155" s="773">
        <v>120</v>
      </c>
    </row>
    <row r="156" spans="2:14" ht="12">
      <c r="B156" s="720">
        <v>8</v>
      </c>
      <c r="C156" s="724" t="s">
        <v>1199</v>
      </c>
      <c r="D156" s="725"/>
      <c r="E156" s="714">
        <v>3019</v>
      </c>
      <c r="F156" s="714">
        <v>156</v>
      </c>
      <c r="G156" s="715" t="s">
        <v>1127</v>
      </c>
      <c r="H156" s="771">
        <f t="shared" si="5"/>
        <v>562</v>
      </c>
      <c r="I156" s="706"/>
      <c r="J156" s="716">
        <v>96</v>
      </c>
      <c r="K156" s="717">
        <v>106</v>
      </c>
      <c r="L156" s="717">
        <v>120</v>
      </c>
      <c r="M156" s="717">
        <v>120</v>
      </c>
      <c r="N156" s="773">
        <v>120</v>
      </c>
    </row>
    <row r="157" spans="2:14" ht="12">
      <c r="B157" s="720">
        <v>10</v>
      </c>
      <c r="C157" s="712" t="s">
        <v>384</v>
      </c>
      <c r="D157" s="713"/>
      <c r="E157" s="714">
        <v>3017</v>
      </c>
      <c r="F157" s="714">
        <v>698</v>
      </c>
      <c r="G157" s="715" t="s">
        <v>1046</v>
      </c>
      <c r="H157" s="771">
        <f t="shared" si="5"/>
        <v>560</v>
      </c>
      <c r="I157" s="706"/>
      <c r="J157" s="716">
        <v>120</v>
      </c>
      <c r="K157" s="717">
        <v>80</v>
      </c>
      <c r="L157" s="717">
        <v>120</v>
      </c>
      <c r="M157" s="717">
        <v>120</v>
      </c>
      <c r="N157" s="773">
        <v>120</v>
      </c>
    </row>
    <row r="158" spans="2:14" ht="12">
      <c r="B158" s="720">
        <v>11</v>
      </c>
      <c r="C158" s="712" t="s">
        <v>1200</v>
      </c>
      <c r="D158" s="713"/>
      <c r="E158" s="714">
        <v>3017</v>
      </c>
      <c r="F158" s="714">
        <v>698</v>
      </c>
      <c r="G158" s="715" t="s">
        <v>1046</v>
      </c>
      <c r="H158" s="771">
        <f t="shared" si="5"/>
        <v>545</v>
      </c>
      <c r="I158" s="706"/>
      <c r="J158" s="716">
        <v>120</v>
      </c>
      <c r="K158" s="717">
        <v>120</v>
      </c>
      <c r="L158" s="717">
        <v>120</v>
      </c>
      <c r="M158" s="717">
        <v>68</v>
      </c>
      <c r="N158" s="773">
        <v>117</v>
      </c>
    </row>
    <row r="159" spans="2:14" ht="12">
      <c r="B159" s="720">
        <v>12</v>
      </c>
      <c r="C159" s="712" t="s">
        <v>1201</v>
      </c>
      <c r="D159" s="713"/>
      <c r="E159" s="714">
        <v>3017</v>
      </c>
      <c r="F159" s="714">
        <v>698</v>
      </c>
      <c r="G159" s="715" t="s">
        <v>1046</v>
      </c>
      <c r="H159" s="771">
        <f t="shared" si="5"/>
        <v>531</v>
      </c>
      <c r="I159" s="706"/>
      <c r="J159" s="716">
        <v>51</v>
      </c>
      <c r="K159" s="717">
        <v>120</v>
      </c>
      <c r="L159" s="717">
        <v>120</v>
      </c>
      <c r="M159" s="717">
        <v>120</v>
      </c>
      <c r="N159" s="773">
        <v>120</v>
      </c>
    </row>
    <row r="160" spans="2:14" ht="12">
      <c r="B160" s="720">
        <v>13</v>
      </c>
      <c r="C160" s="712" t="s">
        <v>1202</v>
      </c>
      <c r="D160" s="713"/>
      <c r="E160" s="714">
        <v>3015</v>
      </c>
      <c r="F160" s="714">
        <v>90</v>
      </c>
      <c r="G160" s="715" t="s">
        <v>1055</v>
      </c>
      <c r="H160" s="771">
        <f t="shared" si="5"/>
        <v>523</v>
      </c>
      <c r="I160" s="706"/>
      <c r="J160" s="716">
        <v>120</v>
      </c>
      <c r="K160" s="717">
        <v>120</v>
      </c>
      <c r="L160" s="717">
        <v>120</v>
      </c>
      <c r="M160" s="717">
        <v>72</v>
      </c>
      <c r="N160" s="773">
        <v>91</v>
      </c>
    </row>
    <row r="161" spans="2:14" ht="12">
      <c r="B161" s="720">
        <v>14</v>
      </c>
      <c r="C161" s="712" t="s">
        <v>1203</v>
      </c>
      <c r="D161" s="713"/>
      <c r="E161" s="714">
        <v>3015</v>
      </c>
      <c r="F161" s="714">
        <v>90</v>
      </c>
      <c r="G161" s="715" t="s">
        <v>1055</v>
      </c>
      <c r="H161" s="771">
        <f t="shared" si="5"/>
        <v>520</v>
      </c>
      <c r="I161" s="706"/>
      <c r="J161" s="716">
        <v>95</v>
      </c>
      <c r="K161" s="717">
        <v>120</v>
      </c>
      <c r="L161" s="717">
        <v>120</v>
      </c>
      <c r="M161" s="717">
        <v>120</v>
      </c>
      <c r="N161" s="773">
        <v>65</v>
      </c>
    </row>
    <row r="162" spans="2:14" ht="12">
      <c r="B162" s="720">
        <v>14</v>
      </c>
      <c r="C162" s="712" t="s">
        <v>1204</v>
      </c>
      <c r="D162" s="713"/>
      <c r="E162" s="714">
        <v>3002</v>
      </c>
      <c r="F162" s="714">
        <v>73</v>
      </c>
      <c r="G162" s="715" t="s">
        <v>1205</v>
      </c>
      <c r="H162" s="771">
        <f t="shared" si="5"/>
        <v>520</v>
      </c>
      <c r="I162" s="706"/>
      <c r="J162" s="716">
        <v>96</v>
      </c>
      <c r="K162" s="717">
        <v>72</v>
      </c>
      <c r="L162" s="717">
        <v>120</v>
      </c>
      <c r="M162" s="717">
        <v>112</v>
      </c>
      <c r="N162" s="773">
        <v>120</v>
      </c>
    </row>
    <row r="163" spans="2:14" ht="12">
      <c r="B163" s="720">
        <v>16</v>
      </c>
      <c r="C163" s="712" t="s">
        <v>1108</v>
      </c>
      <c r="D163" s="713"/>
      <c r="E163" s="714">
        <v>3019</v>
      </c>
      <c r="F163" s="714">
        <v>48</v>
      </c>
      <c r="G163" s="715" t="s">
        <v>1071</v>
      </c>
      <c r="H163" s="771">
        <f t="shared" si="5"/>
        <v>517</v>
      </c>
      <c r="I163" s="706"/>
      <c r="J163" s="716">
        <v>93</v>
      </c>
      <c r="K163" s="717">
        <v>84</v>
      </c>
      <c r="L163" s="717">
        <v>100</v>
      </c>
      <c r="M163" s="717">
        <v>120</v>
      </c>
      <c r="N163" s="773">
        <v>120</v>
      </c>
    </row>
    <row r="164" spans="2:14" ht="12">
      <c r="B164" s="720">
        <v>17</v>
      </c>
      <c r="C164" s="712" t="s">
        <v>397</v>
      </c>
      <c r="D164" s="713"/>
      <c r="E164" s="714">
        <v>3017</v>
      </c>
      <c r="F164" s="714">
        <v>698</v>
      </c>
      <c r="G164" s="715" t="s">
        <v>1046</v>
      </c>
      <c r="H164" s="771">
        <f t="shared" si="5"/>
        <v>498</v>
      </c>
      <c r="I164" s="782"/>
      <c r="J164" s="716">
        <v>85</v>
      </c>
      <c r="K164" s="717">
        <v>120</v>
      </c>
      <c r="L164" s="717">
        <v>53</v>
      </c>
      <c r="M164" s="717">
        <v>120</v>
      </c>
      <c r="N164" s="773">
        <v>120</v>
      </c>
    </row>
    <row r="165" spans="2:14" ht="12">
      <c r="B165" s="720">
        <v>18</v>
      </c>
      <c r="C165" s="712" t="s">
        <v>1088</v>
      </c>
      <c r="D165" s="713"/>
      <c r="E165" s="714">
        <v>3019</v>
      </c>
      <c r="F165" s="714">
        <v>48</v>
      </c>
      <c r="G165" s="715" t="s">
        <v>1071</v>
      </c>
      <c r="H165" s="771">
        <f t="shared" si="5"/>
        <v>493</v>
      </c>
      <c r="I165" s="706"/>
      <c r="J165" s="716">
        <v>120</v>
      </c>
      <c r="K165" s="717">
        <v>116</v>
      </c>
      <c r="L165" s="717">
        <v>120</v>
      </c>
      <c r="M165" s="717">
        <v>120</v>
      </c>
      <c r="N165" s="773">
        <v>17</v>
      </c>
    </row>
    <row r="166" spans="2:14" ht="12">
      <c r="B166" s="720">
        <v>19</v>
      </c>
      <c r="C166" s="712" t="s">
        <v>1206</v>
      </c>
      <c r="D166" s="713"/>
      <c r="E166" s="714">
        <v>3019</v>
      </c>
      <c r="F166" s="714">
        <v>156</v>
      </c>
      <c r="G166" s="715" t="s">
        <v>1127</v>
      </c>
      <c r="H166" s="771">
        <f t="shared" si="5"/>
        <v>488</v>
      </c>
      <c r="I166" s="706"/>
      <c r="J166" s="716">
        <v>120</v>
      </c>
      <c r="K166" s="717">
        <v>120</v>
      </c>
      <c r="L166" s="717">
        <v>120</v>
      </c>
      <c r="M166" s="717">
        <v>39</v>
      </c>
      <c r="N166" s="773">
        <v>89</v>
      </c>
    </row>
    <row r="167" spans="2:14" ht="12">
      <c r="B167" s="720">
        <v>20</v>
      </c>
      <c r="C167" s="712" t="s">
        <v>1207</v>
      </c>
      <c r="D167" s="713"/>
      <c r="E167" s="714">
        <v>3017</v>
      </c>
      <c r="F167" s="714">
        <v>698</v>
      </c>
      <c r="G167" s="715" t="s">
        <v>1046</v>
      </c>
      <c r="H167" s="771">
        <f t="shared" si="5"/>
        <v>450</v>
      </c>
      <c r="I167" s="706"/>
      <c r="J167" s="716">
        <v>74</v>
      </c>
      <c r="K167" s="717">
        <v>90</v>
      </c>
      <c r="L167" s="717">
        <v>120</v>
      </c>
      <c r="M167" s="717">
        <v>120</v>
      </c>
      <c r="N167" s="773">
        <v>46</v>
      </c>
    </row>
    <row r="168" spans="2:14" ht="12">
      <c r="B168" s="720">
        <v>21</v>
      </c>
      <c r="C168" s="712" t="s">
        <v>1208</v>
      </c>
      <c r="D168" s="713"/>
      <c r="E168" s="714">
        <v>3002</v>
      </c>
      <c r="F168" s="714">
        <v>73</v>
      </c>
      <c r="G168" s="715" t="s">
        <v>1205</v>
      </c>
      <c r="H168" s="771">
        <f t="shared" si="5"/>
        <v>437</v>
      </c>
      <c r="I168" s="706"/>
      <c r="J168" s="716">
        <v>87</v>
      </c>
      <c r="K168" s="717">
        <v>59</v>
      </c>
      <c r="L168" s="717">
        <v>120</v>
      </c>
      <c r="M168" s="717">
        <v>120</v>
      </c>
      <c r="N168" s="773">
        <v>51</v>
      </c>
    </row>
    <row r="169" spans="2:14" ht="12">
      <c r="B169" s="720">
        <v>22</v>
      </c>
      <c r="C169" s="712" t="s">
        <v>420</v>
      </c>
      <c r="D169" s="713"/>
      <c r="E169" s="714">
        <v>3017</v>
      </c>
      <c r="F169" s="714">
        <v>698</v>
      </c>
      <c r="G169" s="715" t="s">
        <v>1046</v>
      </c>
      <c r="H169" s="771">
        <f t="shared" si="5"/>
        <v>419</v>
      </c>
      <c r="I169" s="706"/>
      <c r="J169" s="716">
        <v>71</v>
      </c>
      <c r="K169" s="717">
        <v>59</v>
      </c>
      <c r="L169" s="717">
        <v>49</v>
      </c>
      <c r="M169" s="717">
        <v>120</v>
      </c>
      <c r="N169" s="773">
        <v>120</v>
      </c>
    </row>
    <row r="170" spans="2:14" ht="12.75" thickBot="1">
      <c r="B170" s="730" t="s">
        <v>748</v>
      </c>
      <c r="C170" s="731" t="s">
        <v>1115</v>
      </c>
      <c r="D170" s="732"/>
      <c r="E170" s="733"/>
      <c r="F170" s="733"/>
      <c r="G170" s="734" t="s">
        <v>1114</v>
      </c>
      <c r="H170" s="774">
        <f t="shared" si="5"/>
        <v>521</v>
      </c>
      <c r="I170" s="706"/>
      <c r="J170" s="736">
        <v>86</v>
      </c>
      <c r="K170" s="737">
        <v>75</v>
      </c>
      <c r="L170" s="737">
        <v>120</v>
      </c>
      <c r="M170" s="737">
        <v>120</v>
      </c>
      <c r="N170" s="783">
        <v>120</v>
      </c>
    </row>
    <row r="172" spans="2:14" ht="19.5" customHeight="1" thickBot="1">
      <c r="B172" s="777" t="s">
        <v>1209</v>
      </c>
      <c r="C172" s="683"/>
      <c r="D172" s="683"/>
      <c r="E172" s="683"/>
      <c r="F172" s="683"/>
      <c r="G172" s="784"/>
      <c r="H172" s="784"/>
      <c r="I172" s="784"/>
      <c r="J172" s="785"/>
      <c r="K172" s="785"/>
      <c r="L172" s="785"/>
      <c r="M172" s="785"/>
      <c r="N172" s="785"/>
    </row>
    <row r="173" spans="2:20" ht="12.75" thickBot="1">
      <c r="B173" s="692" t="s">
        <v>91</v>
      </c>
      <c r="C173" s="693" t="s">
        <v>93</v>
      </c>
      <c r="D173" s="694" t="s">
        <v>370</v>
      </c>
      <c r="E173" s="694" t="s">
        <v>94</v>
      </c>
      <c r="F173" s="694" t="s">
        <v>1041</v>
      </c>
      <c r="G173" s="695" t="s">
        <v>96</v>
      </c>
      <c r="H173" s="696" t="s">
        <v>1</v>
      </c>
      <c r="I173" s="697"/>
      <c r="J173" s="698" t="s">
        <v>3</v>
      </c>
      <c r="K173" s="699" t="s">
        <v>1042</v>
      </c>
      <c r="L173" s="699" t="s">
        <v>5</v>
      </c>
      <c r="M173" s="699" t="s">
        <v>26</v>
      </c>
      <c r="N173" s="699" t="s">
        <v>1043</v>
      </c>
      <c r="P173" s="744"/>
      <c r="R173" s="764"/>
      <c r="T173" s="683"/>
    </row>
    <row r="174" spans="2:14" ht="12">
      <c r="B174" s="701">
        <v>1</v>
      </c>
      <c r="C174" s="786" t="s">
        <v>1210</v>
      </c>
      <c r="D174" s="787"/>
      <c r="E174" s="788">
        <v>3019</v>
      </c>
      <c r="F174" s="788">
        <v>77</v>
      </c>
      <c r="G174" s="705" t="s">
        <v>1060</v>
      </c>
      <c r="H174" s="701">
        <f aca="true" t="shared" si="6" ref="H174:H179">J174+K174+L174+M174+N174</f>
        <v>572</v>
      </c>
      <c r="I174" s="789"/>
      <c r="J174" s="750">
        <v>120</v>
      </c>
      <c r="K174" s="751">
        <v>120</v>
      </c>
      <c r="L174" s="751">
        <v>92</v>
      </c>
      <c r="M174" s="751">
        <v>120</v>
      </c>
      <c r="N174" s="770">
        <v>120</v>
      </c>
    </row>
    <row r="175" spans="2:14" ht="12">
      <c r="B175" s="711">
        <v>2</v>
      </c>
      <c r="C175" s="712" t="s">
        <v>1211</v>
      </c>
      <c r="D175" s="713"/>
      <c r="E175" s="714">
        <v>3019</v>
      </c>
      <c r="F175" s="714">
        <v>77</v>
      </c>
      <c r="G175" s="715" t="s">
        <v>1060</v>
      </c>
      <c r="H175" s="711">
        <f t="shared" si="6"/>
        <v>563</v>
      </c>
      <c r="I175" s="789"/>
      <c r="J175" s="716">
        <v>92</v>
      </c>
      <c r="K175" s="717">
        <v>111</v>
      </c>
      <c r="L175" s="717">
        <v>120</v>
      </c>
      <c r="M175" s="717">
        <v>120</v>
      </c>
      <c r="N175" s="773">
        <v>120</v>
      </c>
    </row>
    <row r="176" spans="1:24" s="764" customFormat="1" ht="12">
      <c r="A176" s="683"/>
      <c r="B176" s="711">
        <v>3</v>
      </c>
      <c r="C176" s="712" t="s">
        <v>1212</v>
      </c>
      <c r="D176" s="713"/>
      <c r="E176" s="714">
        <v>3016</v>
      </c>
      <c r="F176" s="714">
        <v>243</v>
      </c>
      <c r="G176" s="715" t="s">
        <v>1177</v>
      </c>
      <c r="H176" s="711">
        <f t="shared" si="6"/>
        <v>452</v>
      </c>
      <c r="I176" s="789"/>
      <c r="J176" s="716">
        <v>85</v>
      </c>
      <c r="K176" s="717">
        <v>120</v>
      </c>
      <c r="L176" s="717">
        <v>120</v>
      </c>
      <c r="M176" s="717">
        <v>57</v>
      </c>
      <c r="N176" s="773">
        <v>70</v>
      </c>
      <c r="O176" s="683"/>
      <c r="P176" s="683"/>
      <c r="Q176" s="683"/>
      <c r="R176" s="744"/>
      <c r="S176" s="683"/>
      <c r="U176" s="683"/>
      <c r="V176" s="683"/>
      <c r="W176" s="683"/>
      <c r="X176" s="683"/>
    </row>
    <row r="177" spans="1:24" s="764" customFormat="1" ht="12">
      <c r="A177" s="683"/>
      <c r="B177" s="720">
        <v>4</v>
      </c>
      <c r="C177" s="712" t="s">
        <v>1074</v>
      </c>
      <c r="D177" s="713"/>
      <c r="E177" s="714">
        <v>3005</v>
      </c>
      <c r="F177" s="714">
        <v>448</v>
      </c>
      <c r="G177" s="715" t="s">
        <v>1075</v>
      </c>
      <c r="H177" s="711">
        <f t="shared" si="6"/>
        <v>389</v>
      </c>
      <c r="I177" s="706"/>
      <c r="J177" s="716">
        <v>45</v>
      </c>
      <c r="K177" s="717">
        <v>62</v>
      </c>
      <c r="L177" s="717">
        <v>42</v>
      </c>
      <c r="M177" s="717">
        <v>120</v>
      </c>
      <c r="N177" s="773">
        <v>120</v>
      </c>
      <c r="O177" s="683"/>
      <c r="P177" s="683"/>
      <c r="Q177" s="683"/>
      <c r="R177" s="744"/>
      <c r="S177" s="683"/>
      <c r="U177" s="683"/>
      <c r="V177" s="683"/>
      <c r="W177" s="683"/>
      <c r="X177" s="683"/>
    </row>
    <row r="178" spans="1:24" s="764" customFormat="1" ht="12">
      <c r="A178" s="683"/>
      <c r="B178" s="720">
        <v>5</v>
      </c>
      <c r="C178" s="712" t="s">
        <v>1080</v>
      </c>
      <c r="D178" s="713"/>
      <c r="E178" s="714">
        <v>3005</v>
      </c>
      <c r="F178" s="714">
        <v>448</v>
      </c>
      <c r="G178" s="715" t="s">
        <v>1075</v>
      </c>
      <c r="H178" s="711">
        <f t="shared" si="6"/>
        <v>300</v>
      </c>
      <c r="I178" s="706"/>
      <c r="J178" s="716">
        <v>16</v>
      </c>
      <c r="K178" s="717">
        <v>120</v>
      </c>
      <c r="L178" s="717">
        <v>101</v>
      </c>
      <c r="M178" s="717">
        <v>19</v>
      </c>
      <c r="N178" s="773">
        <v>44</v>
      </c>
      <c r="O178" s="683"/>
      <c r="P178" s="683"/>
      <c r="Q178" s="683"/>
      <c r="R178" s="744"/>
      <c r="S178" s="683"/>
      <c r="U178" s="683"/>
      <c r="V178" s="683"/>
      <c r="W178" s="683"/>
      <c r="X178" s="683"/>
    </row>
    <row r="179" spans="1:24" s="764" customFormat="1" ht="12.75" thickBot="1">
      <c r="A179" s="683"/>
      <c r="B179" s="730">
        <v>6</v>
      </c>
      <c r="C179" s="731" t="s">
        <v>1213</v>
      </c>
      <c r="D179" s="732"/>
      <c r="E179" s="733">
        <v>3015</v>
      </c>
      <c r="F179" s="733">
        <v>90</v>
      </c>
      <c r="G179" s="734" t="s">
        <v>1055</v>
      </c>
      <c r="H179" s="735">
        <f t="shared" si="6"/>
        <v>277</v>
      </c>
      <c r="I179" s="706"/>
      <c r="J179" s="736">
        <v>52</v>
      </c>
      <c r="K179" s="737">
        <v>59</v>
      </c>
      <c r="L179" s="737">
        <v>62</v>
      </c>
      <c r="M179" s="737">
        <v>63</v>
      </c>
      <c r="N179" s="783">
        <v>41</v>
      </c>
      <c r="O179" s="683"/>
      <c r="P179" s="683"/>
      <c r="Q179" s="683"/>
      <c r="R179" s="744"/>
      <c r="S179" s="683"/>
      <c r="U179" s="683"/>
      <c r="V179" s="683"/>
      <c r="W179" s="683"/>
      <c r="X179" s="683"/>
    </row>
    <row r="181" spans="1:24" s="764" customFormat="1" ht="19.5" customHeight="1" thickBot="1">
      <c r="A181" s="683"/>
      <c r="B181" s="685" t="s">
        <v>1214</v>
      </c>
      <c r="C181" s="790"/>
      <c r="D181" s="687"/>
      <c r="E181" s="688"/>
      <c r="F181" s="688"/>
      <c r="G181" s="791"/>
      <c r="H181" s="791"/>
      <c r="I181" s="791"/>
      <c r="J181" s="690"/>
      <c r="K181" s="690"/>
      <c r="L181" s="690"/>
      <c r="M181" s="690"/>
      <c r="N181" s="743"/>
      <c r="O181" s="744"/>
      <c r="P181" s="683"/>
      <c r="Q181" s="683"/>
      <c r="R181" s="744"/>
      <c r="S181" s="740"/>
      <c r="U181" s="683"/>
      <c r="V181" s="683"/>
      <c r="W181" s="683"/>
      <c r="X181" s="683"/>
    </row>
    <row r="182" spans="2:20" ht="12.75" thickBot="1">
      <c r="B182" s="692" t="s">
        <v>91</v>
      </c>
      <c r="C182" s="693" t="s">
        <v>93</v>
      </c>
      <c r="D182" s="694" t="s">
        <v>370</v>
      </c>
      <c r="E182" s="694" t="s">
        <v>94</v>
      </c>
      <c r="F182" s="694" t="s">
        <v>1041</v>
      </c>
      <c r="G182" s="695" t="s">
        <v>96</v>
      </c>
      <c r="H182" s="696" t="s">
        <v>1</v>
      </c>
      <c r="I182" s="697"/>
      <c r="J182" s="698" t="s">
        <v>3</v>
      </c>
      <c r="K182" s="699" t="s">
        <v>1042</v>
      </c>
      <c r="L182" s="699" t="s">
        <v>5</v>
      </c>
      <c r="M182" s="699" t="s">
        <v>26</v>
      </c>
      <c r="N182" s="683"/>
      <c r="O182" s="744"/>
      <c r="Q182" s="764"/>
      <c r="R182" s="683"/>
      <c r="T182" s="683"/>
    </row>
    <row r="183" spans="1:24" s="764" customFormat="1" ht="12">
      <c r="A183" s="683"/>
      <c r="B183" s="701">
        <v>1</v>
      </c>
      <c r="C183" s="702" t="s">
        <v>1215</v>
      </c>
      <c r="D183" s="704" t="s">
        <v>121</v>
      </c>
      <c r="E183" s="704">
        <v>3012</v>
      </c>
      <c r="F183" s="704">
        <v>137</v>
      </c>
      <c r="G183" s="705" t="s">
        <v>1049</v>
      </c>
      <c r="H183" s="792" t="s">
        <v>1216</v>
      </c>
      <c r="I183" s="793"/>
      <c r="J183" s="794">
        <v>120</v>
      </c>
      <c r="K183" s="795">
        <v>120</v>
      </c>
      <c r="L183" s="795">
        <v>120</v>
      </c>
      <c r="M183" s="796">
        <v>120</v>
      </c>
      <c r="N183" s="683"/>
      <c r="O183" s="744"/>
      <c r="P183" s="744"/>
      <c r="Q183" s="744"/>
      <c r="T183" s="683"/>
      <c r="U183" s="683"/>
      <c r="V183" s="683"/>
      <c r="W183" s="683"/>
      <c r="X183" s="683"/>
    </row>
    <row r="184" spans="1:24" s="764" customFormat="1" ht="12">
      <c r="A184" s="683"/>
      <c r="B184" s="711">
        <v>2</v>
      </c>
      <c r="C184" s="712" t="s">
        <v>381</v>
      </c>
      <c r="D184" s="714" t="s">
        <v>121</v>
      </c>
      <c r="E184" s="714">
        <v>3017</v>
      </c>
      <c r="F184" s="714">
        <v>698</v>
      </c>
      <c r="G184" s="715" t="s">
        <v>1046</v>
      </c>
      <c r="H184" s="720" t="s">
        <v>1217</v>
      </c>
      <c r="I184" s="793"/>
      <c r="J184" s="797">
        <v>120</v>
      </c>
      <c r="K184" s="798">
        <v>120</v>
      </c>
      <c r="L184" s="798">
        <v>120</v>
      </c>
      <c r="M184" s="799">
        <v>120</v>
      </c>
      <c r="N184" s="683"/>
      <c r="O184" s="744"/>
      <c r="P184" s="744"/>
      <c r="Q184" s="744"/>
      <c r="T184" s="683"/>
      <c r="U184" s="683"/>
      <c r="V184" s="683"/>
      <c r="W184" s="683"/>
      <c r="X184" s="683"/>
    </row>
    <row r="185" spans="1:24" s="764" customFormat="1" ht="12">
      <c r="A185" s="683"/>
      <c r="B185" s="711">
        <v>3</v>
      </c>
      <c r="C185" s="726" t="s">
        <v>1218</v>
      </c>
      <c r="D185" s="714" t="s">
        <v>121</v>
      </c>
      <c r="E185" s="723">
        <v>3021</v>
      </c>
      <c r="F185" s="723">
        <v>183</v>
      </c>
      <c r="G185" s="728" t="s">
        <v>1219</v>
      </c>
      <c r="H185" s="720">
        <f aca="true" t="shared" si="7" ref="H185:H193">SUM(J185:M185)</f>
        <v>448</v>
      </c>
      <c r="I185" s="800"/>
      <c r="J185" s="716">
        <v>120</v>
      </c>
      <c r="K185" s="717">
        <v>116</v>
      </c>
      <c r="L185" s="717">
        <v>94</v>
      </c>
      <c r="M185" s="773">
        <v>118</v>
      </c>
      <c r="N185" s="683"/>
      <c r="O185" s="683"/>
      <c r="P185" s="683"/>
      <c r="Q185" s="744"/>
      <c r="T185" s="683"/>
      <c r="U185" s="683"/>
      <c r="V185" s="683"/>
      <c r="W185" s="683"/>
      <c r="X185" s="683"/>
    </row>
    <row r="186" spans="1:24" s="764" customFormat="1" ht="12">
      <c r="A186" s="683"/>
      <c r="B186" s="720">
        <v>4</v>
      </c>
      <c r="C186" s="712" t="s">
        <v>1220</v>
      </c>
      <c r="D186" s="714" t="s">
        <v>121</v>
      </c>
      <c r="E186" s="714">
        <v>3017</v>
      </c>
      <c r="F186" s="714">
        <v>698</v>
      </c>
      <c r="G186" s="715" t="s">
        <v>1046</v>
      </c>
      <c r="H186" s="720">
        <f t="shared" si="7"/>
        <v>447</v>
      </c>
      <c r="I186" s="801"/>
      <c r="J186" s="797">
        <v>120</v>
      </c>
      <c r="K186" s="798">
        <v>117</v>
      </c>
      <c r="L186" s="798">
        <v>90</v>
      </c>
      <c r="M186" s="799">
        <v>120</v>
      </c>
      <c r="N186" s="683"/>
      <c r="O186" s="744"/>
      <c r="P186" s="744"/>
      <c r="Q186" s="744"/>
      <c r="T186" s="683"/>
      <c r="U186" s="683"/>
      <c r="V186" s="683"/>
      <c r="W186" s="683"/>
      <c r="X186" s="683"/>
    </row>
    <row r="187" spans="1:24" s="764" customFormat="1" ht="12">
      <c r="A187" s="683"/>
      <c r="B187" s="720">
        <v>5</v>
      </c>
      <c r="C187" s="712" t="s">
        <v>1221</v>
      </c>
      <c r="D187" s="714" t="s">
        <v>121</v>
      </c>
      <c r="E187" s="714">
        <v>3012</v>
      </c>
      <c r="F187" s="714">
        <v>137</v>
      </c>
      <c r="G187" s="715" t="s">
        <v>1049</v>
      </c>
      <c r="H187" s="720">
        <f t="shared" si="7"/>
        <v>434</v>
      </c>
      <c r="I187" s="801"/>
      <c r="J187" s="797">
        <v>120</v>
      </c>
      <c r="K187" s="717">
        <v>120</v>
      </c>
      <c r="L187" s="717">
        <v>120</v>
      </c>
      <c r="M187" s="773">
        <v>74</v>
      </c>
      <c r="N187" s="683"/>
      <c r="O187" s="744"/>
      <c r="P187" s="744"/>
      <c r="Q187" s="744"/>
      <c r="T187" s="683"/>
      <c r="U187" s="683"/>
      <c r="V187" s="683"/>
      <c r="W187" s="683"/>
      <c r="X187" s="683"/>
    </row>
    <row r="188" spans="1:24" s="764" customFormat="1" ht="12">
      <c r="A188" s="683"/>
      <c r="B188" s="720">
        <v>6</v>
      </c>
      <c r="C188" s="724" t="s">
        <v>1222</v>
      </c>
      <c r="D188" s="714" t="s">
        <v>121</v>
      </c>
      <c r="E188" s="714">
        <v>3013</v>
      </c>
      <c r="F188" s="714">
        <v>574</v>
      </c>
      <c r="G188" s="715" t="s">
        <v>1063</v>
      </c>
      <c r="H188" s="720">
        <f t="shared" si="7"/>
        <v>426</v>
      </c>
      <c r="I188" s="801"/>
      <c r="J188" s="716">
        <v>96</v>
      </c>
      <c r="K188" s="717">
        <v>120</v>
      </c>
      <c r="L188" s="717">
        <v>90</v>
      </c>
      <c r="M188" s="773">
        <v>120</v>
      </c>
      <c r="N188" s="683"/>
      <c r="O188" s="683"/>
      <c r="P188" s="683"/>
      <c r="Q188" s="744"/>
      <c r="T188" s="683"/>
      <c r="U188" s="683"/>
      <c r="V188" s="683"/>
      <c r="W188" s="683"/>
      <c r="X188" s="683"/>
    </row>
    <row r="189" spans="1:24" s="764" customFormat="1" ht="12">
      <c r="A189" s="683"/>
      <c r="B189" s="720">
        <v>7</v>
      </c>
      <c r="C189" s="726" t="s">
        <v>1223</v>
      </c>
      <c r="D189" s="714" t="s">
        <v>121</v>
      </c>
      <c r="E189" s="723">
        <v>3006</v>
      </c>
      <c r="F189" s="723">
        <v>194</v>
      </c>
      <c r="G189" s="715" t="s">
        <v>1189</v>
      </c>
      <c r="H189" s="720">
        <f t="shared" si="7"/>
        <v>382</v>
      </c>
      <c r="I189" s="801"/>
      <c r="J189" s="716">
        <v>91</v>
      </c>
      <c r="K189" s="717">
        <v>81</v>
      </c>
      <c r="L189" s="717">
        <v>120</v>
      </c>
      <c r="M189" s="773">
        <v>90</v>
      </c>
      <c r="N189" s="683"/>
      <c r="O189" s="744"/>
      <c r="P189" s="744"/>
      <c r="Q189" s="744"/>
      <c r="T189" s="683"/>
      <c r="U189" s="683"/>
      <c r="V189" s="683"/>
      <c r="W189" s="683"/>
      <c r="X189" s="683"/>
    </row>
    <row r="190" spans="1:24" s="764" customFormat="1" ht="12">
      <c r="A190" s="683"/>
      <c r="B190" s="720">
        <v>8</v>
      </c>
      <c r="C190" s="712" t="s">
        <v>1201</v>
      </c>
      <c r="D190" s="714" t="s">
        <v>121</v>
      </c>
      <c r="E190" s="714">
        <v>3017</v>
      </c>
      <c r="F190" s="714">
        <v>698</v>
      </c>
      <c r="G190" s="715" t="s">
        <v>1046</v>
      </c>
      <c r="H190" s="720">
        <f t="shared" si="7"/>
        <v>377</v>
      </c>
      <c r="I190" s="801"/>
      <c r="J190" s="716">
        <v>91</v>
      </c>
      <c r="K190" s="717">
        <v>118</v>
      </c>
      <c r="L190" s="717">
        <v>48</v>
      </c>
      <c r="M190" s="773">
        <v>120</v>
      </c>
      <c r="N190" s="683"/>
      <c r="O190" s="683"/>
      <c r="P190" s="683"/>
      <c r="Q190" s="744"/>
      <c r="T190" s="683"/>
      <c r="U190" s="683"/>
      <c r="V190" s="683"/>
      <c r="W190" s="683"/>
      <c r="X190" s="683"/>
    </row>
    <row r="191" spans="1:24" s="764" customFormat="1" ht="12">
      <c r="A191" s="683"/>
      <c r="B191" s="720">
        <v>9</v>
      </c>
      <c r="C191" s="712" t="s">
        <v>420</v>
      </c>
      <c r="D191" s="714" t="s">
        <v>121</v>
      </c>
      <c r="E191" s="714">
        <v>3017</v>
      </c>
      <c r="F191" s="714">
        <v>698</v>
      </c>
      <c r="G191" s="715" t="s">
        <v>1046</v>
      </c>
      <c r="H191" s="720">
        <f t="shared" si="7"/>
        <v>323</v>
      </c>
      <c r="I191" s="801"/>
      <c r="J191" s="716">
        <v>76</v>
      </c>
      <c r="K191" s="717">
        <v>68</v>
      </c>
      <c r="L191" s="717">
        <v>102</v>
      </c>
      <c r="M191" s="773">
        <v>77</v>
      </c>
      <c r="N191" s="683"/>
      <c r="O191" s="683"/>
      <c r="P191" s="683"/>
      <c r="Q191" s="744"/>
      <c r="T191" s="683"/>
      <c r="U191" s="683"/>
      <c r="V191" s="683"/>
      <c r="W191" s="683"/>
      <c r="X191" s="683"/>
    </row>
    <row r="192" spans="1:24" s="764" customFormat="1" ht="12">
      <c r="A192" s="683"/>
      <c r="B192" s="720">
        <v>10</v>
      </c>
      <c r="C192" s="724" t="s">
        <v>1224</v>
      </c>
      <c r="D192" s="714" t="s">
        <v>121</v>
      </c>
      <c r="E192" s="714">
        <v>3013</v>
      </c>
      <c r="F192" s="714">
        <v>574</v>
      </c>
      <c r="G192" s="715" t="s">
        <v>1063</v>
      </c>
      <c r="H192" s="720">
        <f t="shared" si="7"/>
        <v>306</v>
      </c>
      <c r="I192" s="801"/>
      <c r="J192" s="716">
        <v>75</v>
      </c>
      <c r="K192" s="717">
        <v>68</v>
      </c>
      <c r="L192" s="717">
        <v>59</v>
      </c>
      <c r="M192" s="773">
        <v>104</v>
      </c>
      <c r="N192" s="683"/>
      <c r="O192" s="744"/>
      <c r="P192" s="744"/>
      <c r="Q192" s="744"/>
      <c r="T192" s="683"/>
      <c r="U192" s="683"/>
      <c r="V192" s="683"/>
      <c r="W192" s="683"/>
      <c r="X192" s="683"/>
    </row>
    <row r="193" spans="1:24" s="764" customFormat="1" ht="12.75" thickBot="1">
      <c r="A193" s="683"/>
      <c r="B193" s="730">
        <v>11</v>
      </c>
      <c r="C193" s="731" t="s">
        <v>1225</v>
      </c>
      <c r="D193" s="733" t="s">
        <v>121</v>
      </c>
      <c r="E193" s="733">
        <v>3019</v>
      </c>
      <c r="F193" s="733">
        <v>48</v>
      </c>
      <c r="G193" s="734" t="s">
        <v>1071</v>
      </c>
      <c r="H193" s="730">
        <f t="shared" si="7"/>
        <v>216</v>
      </c>
      <c r="I193" s="801"/>
      <c r="J193" s="736">
        <v>37</v>
      </c>
      <c r="K193" s="737">
        <v>74</v>
      </c>
      <c r="L193" s="737">
        <v>42</v>
      </c>
      <c r="M193" s="783">
        <v>63</v>
      </c>
      <c r="N193" s="683"/>
      <c r="O193" s="683"/>
      <c r="P193" s="683"/>
      <c r="Q193" s="744"/>
      <c r="T193" s="683"/>
      <c r="U193" s="683"/>
      <c r="V193" s="683"/>
      <c r="W193" s="683"/>
      <c r="X193" s="683"/>
    </row>
    <row r="194" spans="1:24" s="764" customFormat="1" ht="9.75" customHeight="1">
      <c r="A194" s="683"/>
      <c r="B194" s="802"/>
      <c r="C194" s="803"/>
      <c r="D194" s="804"/>
      <c r="E194" s="805"/>
      <c r="F194" s="805"/>
      <c r="G194" s="805"/>
      <c r="H194" s="805"/>
      <c r="I194" s="805"/>
      <c r="J194" s="743"/>
      <c r="K194" s="743"/>
      <c r="L194" s="743"/>
      <c r="M194" s="743"/>
      <c r="N194" s="744"/>
      <c r="O194" s="744"/>
      <c r="P194" s="744"/>
      <c r="Q194" s="744"/>
      <c r="T194" s="683"/>
      <c r="U194" s="683"/>
      <c r="V194" s="683"/>
      <c r="W194" s="683"/>
      <c r="X194" s="683"/>
    </row>
    <row r="195" spans="1:24" s="764" customFormat="1" ht="24" customHeight="1" thickBot="1">
      <c r="A195" s="683"/>
      <c r="B195" s="685" t="s">
        <v>1226</v>
      </c>
      <c r="C195" s="686"/>
      <c r="D195" s="687"/>
      <c r="E195" s="806"/>
      <c r="F195" s="806"/>
      <c r="G195" s="791"/>
      <c r="H195" s="791"/>
      <c r="I195" s="791"/>
      <c r="J195" s="690"/>
      <c r="K195" s="690"/>
      <c r="L195" s="690"/>
      <c r="M195" s="690"/>
      <c r="N195" s="744"/>
      <c r="O195" s="744"/>
      <c r="P195" s="744"/>
      <c r="Q195" s="744"/>
      <c r="T195" s="683"/>
      <c r="U195" s="683"/>
      <c r="V195" s="683"/>
      <c r="W195" s="683"/>
      <c r="X195" s="683"/>
    </row>
    <row r="196" spans="2:20" ht="12.75" thickBot="1">
      <c r="B196" s="692" t="s">
        <v>91</v>
      </c>
      <c r="C196" s="693" t="s">
        <v>93</v>
      </c>
      <c r="D196" s="694" t="s">
        <v>370</v>
      </c>
      <c r="E196" s="694" t="s">
        <v>94</v>
      </c>
      <c r="F196" s="694" t="s">
        <v>1041</v>
      </c>
      <c r="G196" s="695" t="s">
        <v>96</v>
      </c>
      <c r="H196" s="696" t="s">
        <v>1</v>
      </c>
      <c r="I196" s="697"/>
      <c r="J196" s="698" t="s">
        <v>3</v>
      </c>
      <c r="K196" s="699" t="s">
        <v>1042</v>
      </c>
      <c r="L196" s="699" t="s">
        <v>5</v>
      </c>
      <c r="M196" s="699" t="s">
        <v>26</v>
      </c>
      <c r="N196" s="683"/>
      <c r="O196" s="744"/>
      <c r="Q196" s="764"/>
      <c r="R196" s="683"/>
      <c r="T196" s="683"/>
    </row>
    <row r="197" spans="1:24" s="764" customFormat="1" ht="12">
      <c r="A197" s="683"/>
      <c r="B197" s="701">
        <v>1</v>
      </c>
      <c r="C197" s="807" t="s">
        <v>1227</v>
      </c>
      <c r="D197" s="704" t="s">
        <v>85</v>
      </c>
      <c r="E197" s="704">
        <v>3013</v>
      </c>
      <c r="F197" s="704">
        <v>574</v>
      </c>
      <c r="G197" s="705" t="s">
        <v>1063</v>
      </c>
      <c r="H197" s="792">
        <f aca="true" t="shared" si="8" ref="H197:H205">SUM(J197:M197)</f>
        <v>653</v>
      </c>
      <c r="I197" s="789"/>
      <c r="J197" s="750">
        <v>113</v>
      </c>
      <c r="K197" s="751">
        <v>180</v>
      </c>
      <c r="L197" s="751">
        <v>180</v>
      </c>
      <c r="M197" s="770">
        <v>180</v>
      </c>
      <c r="N197" s="744"/>
      <c r="O197" s="744"/>
      <c r="P197" s="744"/>
      <c r="Q197" s="744"/>
      <c r="T197" s="683"/>
      <c r="U197" s="683"/>
      <c r="V197" s="683"/>
      <c r="W197" s="683"/>
      <c r="X197" s="683"/>
    </row>
    <row r="198" spans="1:24" s="764" customFormat="1" ht="12">
      <c r="A198" s="683"/>
      <c r="B198" s="711">
        <v>2</v>
      </c>
      <c r="C198" s="712" t="s">
        <v>1116</v>
      </c>
      <c r="D198" s="714" t="s">
        <v>85</v>
      </c>
      <c r="E198" s="714">
        <v>3019</v>
      </c>
      <c r="F198" s="714">
        <v>48</v>
      </c>
      <c r="G198" s="715" t="s">
        <v>1071</v>
      </c>
      <c r="H198" s="720">
        <f t="shared" si="8"/>
        <v>647</v>
      </c>
      <c r="I198" s="789"/>
      <c r="J198" s="716">
        <v>180</v>
      </c>
      <c r="K198" s="717">
        <v>180</v>
      </c>
      <c r="L198" s="717">
        <v>107</v>
      </c>
      <c r="M198" s="773">
        <v>180</v>
      </c>
      <c r="N198" s="744"/>
      <c r="O198" s="744"/>
      <c r="P198" s="744"/>
      <c r="Q198" s="744"/>
      <c r="T198" s="683"/>
      <c r="U198" s="683"/>
      <c r="V198" s="683"/>
      <c r="W198" s="683"/>
      <c r="X198" s="683"/>
    </row>
    <row r="199" spans="1:24" s="764" customFormat="1" ht="12">
      <c r="A199" s="683"/>
      <c r="B199" s="711">
        <v>3</v>
      </c>
      <c r="C199" s="712" t="s">
        <v>1100</v>
      </c>
      <c r="D199" s="714" t="s">
        <v>85</v>
      </c>
      <c r="E199" s="714">
        <v>3015</v>
      </c>
      <c r="F199" s="714">
        <v>90</v>
      </c>
      <c r="G199" s="715" t="s">
        <v>1055</v>
      </c>
      <c r="H199" s="720">
        <f t="shared" si="8"/>
        <v>641</v>
      </c>
      <c r="I199" s="789"/>
      <c r="J199" s="716">
        <v>175</v>
      </c>
      <c r="K199" s="717">
        <v>106</v>
      </c>
      <c r="L199" s="717">
        <v>180</v>
      </c>
      <c r="M199" s="773">
        <v>180</v>
      </c>
      <c r="N199" s="744"/>
      <c r="O199" s="744"/>
      <c r="P199" s="744"/>
      <c r="Q199" s="744"/>
      <c r="T199" s="683"/>
      <c r="U199" s="683"/>
      <c r="V199" s="683"/>
      <c r="W199" s="683"/>
      <c r="X199" s="683"/>
    </row>
    <row r="200" spans="1:24" s="764" customFormat="1" ht="12">
      <c r="A200" s="683"/>
      <c r="B200" s="720">
        <v>4</v>
      </c>
      <c r="C200" s="712" t="s">
        <v>1208</v>
      </c>
      <c r="D200" s="714" t="s">
        <v>85</v>
      </c>
      <c r="E200" s="714">
        <v>3002</v>
      </c>
      <c r="F200" s="714">
        <v>73</v>
      </c>
      <c r="G200" s="715" t="s">
        <v>1205</v>
      </c>
      <c r="H200" s="720">
        <f t="shared" si="8"/>
        <v>627</v>
      </c>
      <c r="I200" s="789"/>
      <c r="J200" s="716">
        <v>160</v>
      </c>
      <c r="K200" s="717">
        <v>107</v>
      </c>
      <c r="L200" s="717">
        <v>180</v>
      </c>
      <c r="M200" s="773">
        <v>180</v>
      </c>
      <c r="N200" s="744"/>
      <c r="O200" s="744"/>
      <c r="P200" s="744"/>
      <c r="Q200" s="744"/>
      <c r="T200" s="683"/>
      <c r="U200" s="683"/>
      <c r="V200" s="683"/>
      <c r="W200" s="683"/>
      <c r="X200" s="683"/>
    </row>
    <row r="201" spans="1:24" s="764" customFormat="1" ht="12">
      <c r="A201" s="683"/>
      <c r="B201" s="720">
        <v>5</v>
      </c>
      <c r="C201" s="724" t="s">
        <v>1228</v>
      </c>
      <c r="D201" s="714" t="s">
        <v>85</v>
      </c>
      <c r="E201" s="714">
        <v>3013</v>
      </c>
      <c r="F201" s="714">
        <v>574</v>
      </c>
      <c r="G201" s="715" t="s">
        <v>1063</v>
      </c>
      <c r="H201" s="720">
        <f t="shared" si="8"/>
        <v>572</v>
      </c>
      <c r="I201" s="706"/>
      <c r="J201" s="716">
        <v>168</v>
      </c>
      <c r="K201" s="717">
        <v>138</v>
      </c>
      <c r="L201" s="717">
        <v>86</v>
      </c>
      <c r="M201" s="773">
        <v>180</v>
      </c>
      <c r="N201" s="744"/>
      <c r="O201" s="744"/>
      <c r="P201" s="744"/>
      <c r="Q201" s="744"/>
      <c r="T201" s="683"/>
      <c r="U201" s="683"/>
      <c r="V201" s="683"/>
      <c r="W201" s="683"/>
      <c r="X201" s="683"/>
    </row>
    <row r="202" spans="1:24" s="764" customFormat="1" ht="12">
      <c r="A202" s="683"/>
      <c r="B202" s="720">
        <v>6</v>
      </c>
      <c r="C202" s="712" t="s">
        <v>384</v>
      </c>
      <c r="D202" s="714" t="s">
        <v>85</v>
      </c>
      <c r="E202" s="714">
        <v>3017</v>
      </c>
      <c r="F202" s="714">
        <v>698</v>
      </c>
      <c r="G202" s="715" t="s">
        <v>1046</v>
      </c>
      <c r="H202" s="720">
        <f t="shared" si="8"/>
        <v>521</v>
      </c>
      <c r="I202" s="706"/>
      <c r="J202" s="716">
        <v>130</v>
      </c>
      <c r="K202" s="717">
        <v>126</v>
      </c>
      <c r="L202" s="717">
        <v>85</v>
      </c>
      <c r="M202" s="773">
        <v>180</v>
      </c>
      <c r="N202" s="744"/>
      <c r="O202" s="744"/>
      <c r="P202" s="744"/>
      <c r="Q202" s="744"/>
      <c r="T202" s="683"/>
      <c r="U202" s="683"/>
      <c r="V202" s="683"/>
      <c r="W202" s="683"/>
      <c r="X202" s="683"/>
    </row>
    <row r="203" spans="1:24" s="764" customFormat="1" ht="12">
      <c r="A203" s="683"/>
      <c r="B203" s="720">
        <v>7</v>
      </c>
      <c r="C203" s="712" t="s">
        <v>1229</v>
      </c>
      <c r="D203" s="714" t="s">
        <v>85</v>
      </c>
      <c r="E203" s="714">
        <v>3002</v>
      </c>
      <c r="F203" s="714">
        <v>580</v>
      </c>
      <c r="G203" s="715" t="s">
        <v>1230</v>
      </c>
      <c r="H203" s="720">
        <f t="shared" si="8"/>
        <v>514</v>
      </c>
      <c r="I203" s="706"/>
      <c r="J203" s="716">
        <v>113</v>
      </c>
      <c r="K203" s="717">
        <v>96</v>
      </c>
      <c r="L203" s="717">
        <v>125</v>
      </c>
      <c r="M203" s="773">
        <v>180</v>
      </c>
      <c r="N203" s="744"/>
      <c r="O203" s="744"/>
      <c r="P203" s="744"/>
      <c r="Q203" s="744"/>
      <c r="T203" s="683"/>
      <c r="U203" s="683"/>
      <c r="V203" s="683"/>
      <c r="W203" s="683"/>
      <c r="X203" s="683"/>
    </row>
    <row r="204" spans="1:24" s="764" customFormat="1" ht="12">
      <c r="A204" s="683"/>
      <c r="B204" s="720">
        <v>8</v>
      </c>
      <c r="C204" s="712" t="s">
        <v>1068</v>
      </c>
      <c r="D204" s="714" t="s">
        <v>85</v>
      </c>
      <c r="E204" s="714">
        <v>3017</v>
      </c>
      <c r="F204" s="714">
        <v>698</v>
      </c>
      <c r="G204" s="715" t="s">
        <v>1046</v>
      </c>
      <c r="H204" s="720">
        <f t="shared" si="8"/>
        <v>497</v>
      </c>
      <c r="I204" s="706"/>
      <c r="J204" s="716">
        <v>179</v>
      </c>
      <c r="K204" s="717">
        <v>128</v>
      </c>
      <c r="L204" s="717">
        <v>80</v>
      </c>
      <c r="M204" s="773">
        <v>110</v>
      </c>
      <c r="N204" s="744"/>
      <c r="O204" s="744"/>
      <c r="P204" s="744"/>
      <c r="Q204" s="744"/>
      <c r="T204" s="683"/>
      <c r="U204" s="683"/>
      <c r="V204" s="683"/>
      <c r="W204" s="683"/>
      <c r="X204" s="683"/>
    </row>
    <row r="205" spans="1:24" s="764" customFormat="1" ht="12.75" thickBot="1">
      <c r="A205" s="683"/>
      <c r="B205" s="730">
        <v>9</v>
      </c>
      <c r="C205" s="731" t="s">
        <v>1105</v>
      </c>
      <c r="D205" s="733" t="s">
        <v>85</v>
      </c>
      <c r="E205" s="733">
        <v>3015</v>
      </c>
      <c r="F205" s="733">
        <v>90</v>
      </c>
      <c r="G205" s="734" t="s">
        <v>1055</v>
      </c>
      <c r="H205" s="730">
        <f t="shared" si="8"/>
        <v>465</v>
      </c>
      <c r="I205" s="706"/>
      <c r="J205" s="736">
        <v>160</v>
      </c>
      <c r="K205" s="737">
        <v>109</v>
      </c>
      <c r="L205" s="737">
        <v>92</v>
      </c>
      <c r="M205" s="783">
        <v>104</v>
      </c>
      <c r="N205" s="744"/>
      <c r="O205" s="744"/>
      <c r="P205" s="744"/>
      <c r="Q205" s="744"/>
      <c r="T205" s="683"/>
      <c r="U205" s="683"/>
      <c r="V205" s="683"/>
      <c r="W205" s="683"/>
      <c r="X205" s="683"/>
    </row>
    <row r="206" spans="1:24" s="764" customFormat="1" ht="12">
      <c r="A206" s="683"/>
      <c r="B206" s="808"/>
      <c r="C206" s="809"/>
      <c r="D206" s="809"/>
      <c r="E206" s="782"/>
      <c r="F206" s="782"/>
      <c r="G206" s="809"/>
      <c r="H206" s="808"/>
      <c r="I206" s="706"/>
      <c r="J206" s="801"/>
      <c r="K206" s="801"/>
      <c r="L206" s="801"/>
      <c r="M206" s="801"/>
      <c r="N206" s="744"/>
      <c r="O206" s="744"/>
      <c r="P206" s="744"/>
      <c r="Q206" s="744"/>
      <c r="T206" s="683"/>
      <c r="U206" s="683"/>
      <c r="V206" s="683"/>
      <c r="W206" s="683"/>
      <c r="X206" s="683"/>
    </row>
    <row r="207" spans="1:24" s="764" customFormat="1" ht="18" thickBot="1">
      <c r="A207" s="683"/>
      <c r="B207" s="685" t="s">
        <v>1231</v>
      </c>
      <c r="C207" s="810"/>
      <c r="D207" s="687"/>
      <c r="E207" s="687"/>
      <c r="F207" s="687"/>
      <c r="G207" s="689"/>
      <c r="H207" s="689"/>
      <c r="I207" s="689"/>
      <c r="J207" s="785"/>
      <c r="K207" s="785"/>
      <c r="L207" s="785"/>
      <c r="M207" s="785"/>
      <c r="N207" s="744"/>
      <c r="O207" s="744"/>
      <c r="P207" s="744"/>
      <c r="Q207" s="744"/>
      <c r="T207" s="683"/>
      <c r="U207" s="683"/>
      <c r="V207" s="683"/>
      <c r="W207" s="683"/>
      <c r="X207" s="683"/>
    </row>
    <row r="208" spans="2:20" ht="12.75" thickBot="1">
      <c r="B208" s="692" t="s">
        <v>91</v>
      </c>
      <c r="C208" s="693" t="s">
        <v>93</v>
      </c>
      <c r="D208" s="694" t="s">
        <v>370</v>
      </c>
      <c r="E208" s="694" t="s">
        <v>94</v>
      </c>
      <c r="F208" s="694" t="s">
        <v>1041</v>
      </c>
      <c r="G208" s="695" t="s">
        <v>96</v>
      </c>
      <c r="H208" s="696" t="s">
        <v>1</v>
      </c>
      <c r="I208" s="697"/>
      <c r="J208" s="698" t="s">
        <v>3</v>
      </c>
      <c r="K208" s="699" t="s">
        <v>1042</v>
      </c>
      <c r="L208" s="699" t="s">
        <v>5</v>
      </c>
      <c r="M208" s="699" t="s">
        <v>26</v>
      </c>
      <c r="N208" s="683"/>
      <c r="O208" s="744"/>
      <c r="Q208" s="764"/>
      <c r="R208" s="683"/>
      <c r="T208" s="683"/>
    </row>
    <row r="209" spans="1:24" s="764" customFormat="1" ht="12">
      <c r="A209" s="683"/>
      <c r="B209" s="701">
        <v>1</v>
      </c>
      <c r="C209" s="702" t="s">
        <v>1232</v>
      </c>
      <c r="D209" s="811"/>
      <c r="E209" s="704">
        <v>3006</v>
      </c>
      <c r="F209" s="704">
        <v>107</v>
      </c>
      <c r="G209" s="705" t="s">
        <v>1146</v>
      </c>
      <c r="H209" s="701" t="s">
        <v>1233</v>
      </c>
      <c r="I209" s="706"/>
      <c r="J209" s="750">
        <v>180</v>
      </c>
      <c r="K209" s="751">
        <v>180</v>
      </c>
      <c r="L209" s="751">
        <v>180</v>
      </c>
      <c r="M209" s="770">
        <v>180</v>
      </c>
      <c r="N209" s="744"/>
      <c r="O209" s="744"/>
      <c r="P209" s="744"/>
      <c r="Q209" s="744"/>
      <c r="T209" s="683"/>
      <c r="U209" s="683"/>
      <c r="V209" s="683"/>
      <c r="W209" s="683"/>
      <c r="X209" s="683"/>
    </row>
    <row r="210" spans="1:24" s="764" customFormat="1" ht="12">
      <c r="A210" s="683"/>
      <c r="B210" s="711">
        <v>2</v>
      </c>
      <c r="C210" s="712" t="s">
        <v>1135</v>
      </c>
      <c r="D210" s="713"/>
      <c r="E210" s="714">
        <v>3019</v>
      </c>
      <c r="F210" s="714">
        <v>77</v>
      </c>
      <c r="G210" s="715" t="s">
        <v>1060</v>
      </c>
      <c r="H210" s="711" t="s">
        <v>1234</v>
      </c>
      <c r="I210" s="706"/>
      <c r="J210" s="716">
        <v>180</v>
      </c>
      <c r="K210" s="717">
        <v>180</v>
      </c>
      <c r="L210" s="717">
        <v>180</v>
      </c>
      <c r="M210" s="773">
        <v>180</v>
      </c>
      <c r="N210" s="744"/>
      <c r="O210" s="744"/>
      <c r="P210" s="744"/>
      <c r="Q210" s="744"/>
      <c r="T210" s="683"/>
      <c r="U210" s="683"/>
      <c r="V210" s="683"/>
      <c r="W210" s="683"/>
      <c r="X210" s="683"/>
    </row>
    <row r="211" spans="1:24" s="764" customFormat="1" ht="12">
      <c r="A211" s="683"/>
      <c r="B211" s="711">
        <v>3</v>
      </c>
      <c r="C211" s="712" t="s">
        <v>1235</v>
      </c>
      <c r="D211" s="713"/>
      <c r="E211" s="714">
        <v>3013</v>
      </c>
      <c r="F211" s="714">
        <v>574</v>
      </c>
      <c r="G211" s="715" t="s">
        <v>1063</v>
      </c>
      <c r="H211" s="711">
        <f aca="true" t="shared" si="9" ref="H211:H251">SUM(J211:M211)</f>
        <v>712</v>
      </c>
      <c r="I211" s="706"/>
      <c r="J211" s="716">
        <v>180</v>
      </c>
      <c r="K211" s="717">
        <v>180</v>
      </c>
      <c r="L211" s="717">
        <v>180</v>
      </c>
      <c r="M211" s="773">
        <v>172</v>
      </c>
      <c r="N211" s="744"/>
      <c r="O211" s="744"/>
      <c r="P211" s="744"/>
      <c r="Q211" s="744"/>
      <c r="T211" s="683"/>
      <c r="U211" s="683"/>
      <c r="V211" s="683"/>
      <c r="W211" s="683"/>
      <c r="X211" s="683"/>
    </row>
    <row r="212" spans="1:24" s="764" customFormat="1" ht="12">
      <c r="A212" s="683"/>
      <c r="B212" s="720">
        <v>4</v>
      </c>
      <c r="C212" s="712" t="s">
        <v>1077</v>
      </c>
      <c r="D212" s="713"/>
      <c r="E212" s="714">
        <v>3014</v>
      </c>
      <c r="F212" s="714">
        <v>622</v>
      </c>
      <c r="G212" s="715" t="s">
        <v>1236</v>
      </c>
      <c r="H212" s="711">
        <f t="shared" si="9"/>
        <v>703</v>
      </c>
      <c r="I212" s="706"/>
      <c r="J212" s="716">
        <v>180</v>
      </c>
      <c r="K212" s="717">
        <v>163</v>
      </c>
      <c r="L212" s="717">
        <v>180</v>
      </c>
      <c r="M212" s="773">
        <v>180</v>
      </c>
      <c r="N212" s="744"/>
      <c r="O212" s="744"/>
      <c r="P212" s="744"/>
      <c r="Q212" s="744"/>
      <c r="T212" s="683"/>
      <c r="U212" s="683"/>
      <c r="V212" s="683"/>
      <c r="W212" s="683"/>
      <c r="X212" s="683"/>
    </row>
    <row r="213" spans="1:24" s="764" customFormat="1" ht="12">
      <c r="A213" s="683"/>
      <c r="B213" s="720">
        <v>5</v>
      </c>
      <c r="C213" s="726" t="s">
        <v>1085</v>
      </c>
      <c r="D213" s="727"/>
      <c r="E213" s="723">
        <v>3021</v>
      </c>
      <c r="F213" s="723">
        <v>973</v>
      </c>
      <c r="G213" s="728" t="s">
        <v>1086</v>
      </c>
      <c r="H213" s="711">
        <f t="shared" si="9"/>
        <v>692</v>
      </c>
      <c r="I213" s="729"/>
      <c r="J213" s="716">
        <v>180</v>
      </c>
      <c r="K213" s="717">
        <v>180</v>
      </c>
      <c r="L213" s="717">
        <v>152</v>
      </c>
      <c r="M213" s="773">
        <v>180</v>
      </c>
      <c r="N213" s="744"/>
      <c r="O213" s="744"/>
      <c r="P213" s="744"/>
      <c r="Q213" s="744"/>
      <c r="T213" s="683"/>
      <c r="U213" s="683"/>
      <c r="V213" s="683"/>
      <c r="W213" s="683"/>
      <c r="X213" s="683"/>
    </row>
    <row r="214" spans="1:24" s="764" customFormat="1" ht="12">
      <c r="A214" s="683"/>
      <c r="B214" s="720">
        <v>6</v>
      </c>
      <c r="C214" s="712" t="s">
        <v>1237</v>
      </c>
      <c r="D214" s="713"/>
      <c r="E214" s="714">
        <v>3012</v>
      </c>
      <c r="F214" s="714">
        <v>137</v>
      </c>
      <c r="G214" s="715" t="s">
        <v>1049</v>
      </c>
      <c r="H214" s="711">
        <f t="shared" si="9"/>
        <v>686</v>
      </c>
      <c r="I214" s="706"/>
      <c r="J214" s="716">
        <v>146</v>
      </c>
      <c r="K214" s="717">
        <v>180</v>
      </c>
      <c r="L214" s="717">
        <v>180</v>
      </c>
      <c r="M214" s="773">
        <v>180</v>
      </c>
      <c r="N214" s="744"/>
      <c r="O214" s="744"/>
      <c r="P214" s="744"/>
      <c r="Q214" s="744"/>
      <c r="T214" s="683"/>
      <c r="U214" s="683"/>
      <c r="V214" s="683"/>
      <c r="W214" s="683"/>
      <c r="X214" s="683"/>
    </row>
    <row r="215" spans="1:24" s="764" customFormat="1" ht="12">
      <c r="A215" s="683"/>
      <c r="B215" s="720">
        <v>7</v>
      </c>
      <c r="C215" s="712" t="s">
        <v>1079</v>
      </c>
      <c r="D215" s="713"/>
      <c r="E215" s="714">
        <v>3015</v>
      </c>
      <c r="F215" s="714">
        <v>90</v>
      </c>
      <c r="G215" s="715" t="s">
        <v>1055</v>
      </c>
      <c r="H215" s="711">
        <f t="shared" si="9"/>
        <v>675</v>
      </c>
      <c r="I215" s="706"/>
      <c r="J215" s="716">
        <v>139</v>
      </c>
      <c r="K215" s="717">
        <v>180</v>
      </c>
      <c r="L215" s="717">
        <v>176</v>
      </c>
      <c r="M215" s="773">
        <v>180</v>
      </c>
      <c r="N215" s="744"/>
      <c r="O215" s="744"/>
      <c r="P215" s="744"/>
      <c r="Q215" s="744"/>
      <c r="T215" s="683"/>
      <c r="U215" s="683"/>
      <c r="V215" s="683"/>
      <c r="W215" s="683"/>
      <c r="X215" s="683"/>
    </row>
    <row r="216" spans="1:24" s="764" customFormat="1" ht="12">
      <c r="A216" s="683"/>
      <c r="B216" s="720">
        <v>8</v>
      </c>
      <c r="C216" s="712" t="s">
        <v>1062</v>
      </c>
      <c r="D216" s="713"/>
      <c r="E216" s="714">
        <v>3013</v>
      </c>
      <c r="F216" s="714">
        <v>574</v>
      </c>
      <c r="G216" s="715" t="s">
        <v>1063</v>
      </c>
      <c r="H216" s="711">
        <f t="shared" si="9"/>
        <v>657</v>
      </c>
      <c r="I216" s="706"/>
      <c r="J216" s="716">
        <v>180</v>
      </c>
      <c r="K216" s="717">
        <v>117</v>
      </c>
      <c r="L216" s="717">
        <v>180</v>
      </c>
      <c r="M216" s="773">
        <v>180</v>
      </c>
      <c r="N216" s="744"/>
      <c r="O216" s="744"/>
      <c r="P216" s="744"/>
      <c r="Q216" s="744"/>
      <c r="T216" s="683"/>
      <c r="U216" s="683"/>
      <c r="V216" s="683"/>
      <c r="W216" s="683"/>
      <c r="X216" s="683"/>
    </row>
    <row r="217" spans="1:24" s="764" customFormat="1" ht="12">
      <c r="A217" s="683"/>
      <c r="B217" s="720">
        <v>8</v>
      </c>
      <c r="C217" s="712" t="s">
        <v>1238</v>
      </c>
      <c r="D217" s="713"/>
      <c r="E217" s="714">
        <v>3013</v>
      </c>
      <c r="F217" s="714">
        <v>574</v>
      </c>
      <c r="G217" s="715" t="s">
        <v>1063</v>
      </c>
      <c r="H217" s="711">
        <f t="shared" si="9"/>
        <v>657</v>
      </c>
      <c r="I217" s="706"/>
      <c r="J217" s="716">
        <v>176</v>
      </c>
      <c r="K217" s="717">
        <v>180</v>
      </c>
      <c r="L217" s="717">
        <v>156</v>
      </c>
      <c r="M217" s="773">
        <v>145</v>
      </c>
      <c r="N217" s="744"/>
      <c r="O217" s="744"/>
      <c r="P217" s="744"/>
      <c r="Q217" s="744"/>
      <c r="T217" s="683"/>
      <c r="U217" s="683"/>
      <c r="V217" s="683"/>
      <c r="W217" s="683"/>
      <c r="X217" s="683"/>
    </row>
    <row r="218" spans="1:24" s="764" customFormat="1" ht="12">
      <c r="A218" s="683"/>
      <c r="B218" s="720">
        <v>10</v>
      </c>
      <c r="C218" s="721" t="s">
        <v>1210</v>
      </c>
      <c r="D218" s="722"/>
      <c r="E218" s="723">
        <v>3019</v>
      </c>
      <c r="F218" s="723">
        <v>77</v>
      </c>
      <c r="G218" s="715" t="s">
        <v>1060</v>
      </c>
      <c r="H218" s="711">
        <f t="shared" si="9"/>
        <v>649</v>
      </c>
      <c r="I218" s="706"/>
      <c r="J218" s="716">
        <v>180</v>
      </c>
      <c r="K218" s="717">
        <v>174</v>
      </c>
      <c r="L218" s="717">
        <v>169</v>
      </c>
      <c r="M218" s="773">
        <v>126</v>
      </c>
      <c r="N218" s="744"/>
      <c r="O218" s="744"/>
      <c r="P218" s="744"/>
      <c r="Q218" s="744"/>
      <c r="T218" s="683"/>
      <c r="U218" s="683"/>
      <c r="V218" s="683"/>
      <c r="W218" s="683"/>
      <c r="X218" s="683"/>
    </row>
    <row r="219" spans="1:24" s="764" customFormat="1" ht="12">
      <c r="A219" s="683"/>
      <c r="B219" s="720">
        <v>11</v>
      </c>
      <c r="C219" s="712" t="s">
        <v>1059</v>
      </c>
      <c r="D219" s="713"/>
      <c r="E219" s="714">
        <v>3019</v>
      </c>
      <c r="F219" s="714">
        <v>77</v>
      </c>
      <c r="G219" s="715" t="s">
        <v>1060</v>
      </c>
      <c r="H219" s="711">
        <f t="shared" si="9"/>
        <v>637</v>
      </c>
      <c r="I219" s="706"/>
      <c r="J219" s="716">
        <v>180</v>
      </c>
      <c r="K219" s="717">
        <v>180</v>
      </c>
      <c r="L219" s="717">
        <v>180</v>
      </c>
      <c r="M219" s="773">
        <v>97</v>
      </c>
      <c r="N219" s="744"/>
      <c r="O219" s="744"/>
      <c r="P219" s="744"/>
      <c r="Q219" s="744"/>
      <c r="T219" s="683"/>
      <c r="U219" s="683"/>
      <c r="V219" s="683"/>
      <c r="W219" s="683"/>
      <c r="X219" s="683"/>
    </row>
    <row r="220" spans="1:24" s="764" customFormat="1" ht="12">
      <c r="A220" s="683"/>
      <c r="B220" s="720">
        <v>12</v>
      </c>
      <c r="C220" s="712" t="s">
        <v>1101</v>
      </c>
      <c r="D220" s="713"/>
      <c r="E220" s="714">
        <v>3019</v>
      </c>
      <c r="F220" s="714">
        <v>77</v>
      </c>
      <c r="G220" s="715" t="s">
        <v>1060</v>
      </c>
      <c r="H220" s="711">
        <f t="shared" si="9"/>
        <v>623</v>
      </c>
      <c r="I220" s="706"/>
      <c r="J220" s="716">
        <v>149</v>
      </c>
      <c r="K220" s="717">
        <v>162</v>
      </c>
      <c r="L220" s="717">
        <v>132</v>
      </c>
      <c r="M220" s="773">
        <v>180</v>
      </c>
      <c r="N220" s="744"/>
      <c r="O220" s="744"/>
      <c r="P220" s="744"/>
      <c r="Q220" s="744"/>
      <c r="T220" s="683"/>
      <c r="U220" s="683"/>
      <c r="V220" s="683"/>
      <c r="W220" s="683"/>
      <c r="X220" s="683"/>
    </row>
    <row r="221" spans="1:24" s="764" customFormat="1" ht="12">
      <c r="A221" s="683"/>
      <c r="B221" s="720">
        <v>13</v>
      </c>
      <c r="C221" s="712" t="s">
        <v>1089</v>
      </c>
      <c r="D221" s="713"/>
      <c r="E221" s="714">
        <v>3017</v>
      </c>
      <c r="F221" s="714">
        <v>698</v>
      </c>
      <c r="G221" s="715" t="s">
        <v>1046</v>
      </c>
      <c r="H221" s="711">
        <f t="shared" si="9"/>
        <v>610</v>
      </c>
      <c r="I221" s="706"/>
      <c r="J221" s="716">
        <v>180</v>
      </c>
      <c r="K221" s="717">
        <v>158</v>
      </c>
      <c r="L221" s="717">
        <v>180</v>
      </c>
      <c r="M221" s="773">
        <v>92</v>
      </c>
      <c r="N221" s="744"/>
      <c r="O221" s="744"/>
      <c r="P221" s="744"/>
      <c r="Q221" s="744"/>
      <c r="T221" s="683"/>
      <c r="U221" s="683"/>
      <c r="V221" s="683"/>
      <c r="W221" s="683"/>
      <c r="X221" s="683"/>
    </row>
    <row r="222" spans="1:24" s="764" customFormat="1" ht="12">
      <c r="A222" s="683"/>
      <c r="B222" s="720">
        <v>14</v>
      </c>
      <c r="C222" s="724" t="s">
        <v>1087</v>
      </c>
      <c r="D222" s="725"/>
      <c r="E222" s="714">
        <v>3019</v>
      </c>
      <c r="F222" s="714">
        <v>48</v>
      </c>
      <c r="G222" s="715" t="s">
        <v>1071</v>
      </c>
      <c r="H222" s="711">
        <f t="shared" si="9"/>
        <v>609</v>
      </c>
      <c r="I222" s="706"/>
      <c r="J222" s="716">
        <v>135</v>
      </c>
      <c r="K222" s="717">
        <v>180</v>
      </c>
      <c r="L222" s="717">
        <v>165</v>
      </c>
      <c r="M222" s="773">
        <v>129</v>
      </c>
      <c r="N222" s="744"/>
      <c r="O222" s="744"/>
      <c r="P222" s="744"/>
      <c r="Q222" s="744"/>
      <c r="T222" s="683"/>
      <c r="U222" s="683"/>
      <c r="V222" s="683"/>
      <c r="W222" s="683"/>
      <c r="X222" s="683"/>
    </row>
    <row r="223" spans="1:24" s="764" customFormat="1" ht="12">
      <c r="A223" s="683"/>
      <c r="B223" s="720">
        <v>15</v>
      </c>
      <c r="C223" s="712" t="s">
        <v>1098</v>
      </c>
      <c r="D223" s="713"/>
      <c r="E223" s="714">
        <v>3013</v>
      </c>
      <c r="F223" s="714">
        <v>533</v>
      </c>
      <c r="G223" s="715" t="s">
        <v>1099</v>
      </c>
      <c r="H223" s="711">
        <f t="shared" si="9"/>
        <v>608</v>
      </c>
      <c r="I223" s="706"/>
      <c r="J223" s="716">
        <v>96</v>
      </c>
      <c r="K223" s="717">
        <v>152</v>
      </c>
      <c r="L223" s="717">
        <v>180</v>
      </c>
      <c r="M223" s="773">
        <v>180</v>
      </c>
      <c r="N223" s="744"/>
      <c r="O223" s="744"/>
      <c r="P223" s="744"/>
      <c r="Q223" s="744"/>
      <c r="T223" s="683"/>
      <c r="U223" s="683"/>
      <c r="V223" s="683"/>
      <c r="W223" s="683"/>
      <c r="X223" s="683"/>
    </row>
    <row r="224" spans="1:24" s="764" customFormat="1" ht="12">
      <c r="A224" s="683"/>
      <c r="B224" s="720">
        <v>16</v>
      </c>
      <c r="C224" s="712" t="s">
        <v>1239</v>
      </c>
      <c r="D224" s="713"/>
      <c r="E224" s="714">
        <v>3015</v>
      </c>
      <c r="F224" s="714">
        <v>90</v>
      </c>
      <c r="G224" s="715" t="s">
        <v>1055</v>
      </c>
      <c r="H224" s="711">
        <f t="shared" si="9"/>
        <v>586</v>
      </c>
      <c r="I224" s="706"/>
      <c r="J224" s="716">
        <v>180</v>
      </c>
      <c r="K224" s="717">
        <v>140</v>
      </c>
      <c r="L224" s="717">
        <v>86</v>
      </c>
      <c r="M224" s="773">
        <v>180</v>
      </c>
      <c r="N224" s="744"/>
      <c r="O224" s="744"/>
      <c r="P224" s="744"/>
      <c r="Q224" s="744"/>
      <c r="T224" s="683"/>
      <c r="U224" s="683"/>
      <c r="V224" s="683"/>
      <c r="W224" s="683"/>
      <c r="X224" s="683"/>
    </row>
    <row r="225" spans="1:24" s="764" customFormat="1" ht="12">
      <c r="A225" s="683"/>
      <c r="B225" s="720">
        <v>17</v>
      </c>
      <c r="C225" s="712" t="s">
        <v>1240</v>
      </c>
      <c r="D225" s="713"/>
      <c r="E225" s="714">
        <v>3006</v>
      </c>
      <c r="F225" s="714">
        <v>107</v>
      </c>
      <c r="G225" s="715" t="s">
        <v>1146</v>
      </c>
      <c r="H225" s="711">
        <f t="shared" si="9"/>
        <v>583</v>
      </c>
      <c r="I225" s="706"/>
      <c r="J225" s="716">
        <v>180</v>
      </c>
      <c r="K225" s="717">
        <v>48</v>
      </c>
      <c r="L225" s="717">
        <v>175</v>
      </c>
      <c r="M225" s="773">
        <v>180</v>
      </c>
      <c r="N225" s="744"/>
      <c r="O225" s="744"/>
      <c r="P225" s="744"/>
      <c r="Q225" s="744"/>
      <c r="T225" s="683"/>
      <c r="U225" s="683"/>
      <c r="V225" s="683"/>
      <c r="W225" s="683"/>
      <c r="X225" s="683"/>
    </row>
    <row r="226" spans="1:24" s="764" customFormat="1" ht="12">
      <c r="A226" s="683"/>
      <c r="B226" s="720">
        <v>18</v>
      </c>
      <c r="C226" s="712" t="s">
        <v>1088</v>
      </c>
      <c r="D226" s="713"/>
      <c r="E226" s="714">
        <v>3019</v>
      </c>
      <c r="F226" s="714">
        <v>48</v>
      </c>
      <c r="G226" s="715" t="s">
        <v>1071</v>
      </c>
      <c r="H226" s="711">
        <f t="shared" si="9"/>
        <v>581</v>
      </c>
      <c r="I226" s="706"/>
      <c r="J226" s="716">
        <v>122</v>
      </c>
      <c r="K226" s="717">
        <v>169</v>
      </c>
      <c r="L226" s="717">
        <v>180</v>
      </c>
      <c r="M226" s="773">
        <v>110</v>
      </c>
      <c r="N226" s="744"/>
      <c r="O226" s="744"/>
      <c r="P226" s="744"/>
      <c r="Q226" s="744"/>
      <c r="T226" s="683"/>
      <c r="U226" s="683"/>
      <c r="V226" s="683"/>
      <c r="W226" s="683"/>
      <c r="X226" s="683"/>
    </row>
    <row r="227" spans="1:24" s="764" customFormat="1" ht="12">
      <c r="A227" s="683"/>
      <c r="B227" s="720">
        <v>19</v>
      </c>
      <c r="C227" s="712" t="s">
        <v>1241</v>
      </c>
      <c r="D227" s="713"/>
      <c r="E227" s="714">
        <v>3013</v>
      </c>
      <c r="F227" s="714">
        <v>574</v>
      </c>
      <c r="G227" s="715" t="s">
        <v>1063</v>
      </c>
      <c r="H227" s="711">
        <f t="shared" si="9"/>
        <v>580</v>
      </c>
      <c r="I227" s="706"/>
      <c r="J227" s="716">
        <v>180</v>
      </c>
      <c r="K227" s="717">
        <v>180</v>
      </c>
      <c r="L227" s="717">
        <v>120</v>
      </c>
      <c r="M227" s="773">
        <v>100</v>
      </c>
      <c r="N227" s="744"/>
      <c r="O227" s="744"/>
      <c r="P227" s="744"/>
      <c r="Q227" s="744"/>
      <c r="T227" s="683"/>
      <c r="U227" s="683"/>
      <c r="V227" s="683"/>
      <c r="W227" s="683"/>
      <c r="X227" s="683"/>
    </row>
    <row r="228" spans="1:24" s="764" customFormat="1" ht="12">
      <c r="A228" s="683"/>
      <c r="B228" s="720">
        <v>20</v>
      </c>
      <c r="C228" s="712" t="s">
        <v>1147</v>
      </c>
      <c r="D228" s="713"/>
      <c r="E228" s="714">
        <v>3019</v>
      </c>
      <c r="F228" s="714">
        <v>48</v>
      </c>
      <c r="G228" s="715" t="s">
        <v>1071</v>
      </c>
      <c r="H228" s="711">
        <f t="shared" si="9"/>
        <v>574</v>
      </c>
      <c r="I228" s="706"/>
      <c r="J228" s="716">
        <v>163</v>
      </c>
      <c r="K228" s="717">
        <v>158</v>
      </c>
      <c r="L228" s="717">
        <v>73</v>
      </c>
      <c r="M228" s="773">
        <v>180</v>
      </c>
      <c r="N228" s="744"/>
      <c r="O228" s="744"/>
      <c r="P228" s="744"/>
      <c r="Q228" s="744"/>
      <c r="T228" s="683"/>
      <c r="U228" s="683"/>
      <c r="V228" s="683"/>
      <c r="W228" s="683"/>
      <c r="X228" s="683"/>
    </row>
    <row r="229" spans="1:24" s="764" customFormat="1" ht="12">
      <c r="A229" s="683"/>
      <c r="B229" s="720">
        <v>21</v>
      </c>
      <c r="C229" s="712" t="s">
        <v>1242</v>
      </c>
      <c r="D229" s="713"/>
      <c r="E229" s="714">
        <v>3006</v>
      </c>
      <c r="F229" s="714">
        <v>107</v>
      </c>
      <c r="G229" s="715" t="s">
        <v>1146</v>
      </c>
      <c r="H229" s="711">
        <f t="shared" si="9"/>
        <v>566</v>
      </c>
      <c r="I229" s="706"/>
      <c r="J229" s="716">
        <v>89</v>
      </c>
      <c r="K229" s="717">
        <v>163</v>
      </c>
      <c r="L229" s="717">
        <v>177</v>
      </c>
      <c r="M229" s="773">
        <v>137</v>
      </c>
      <c r="N229" s="744"/>
      <c r="O229" s="744"/>
      <c r="P229" s="744"/>
      <c r="Q229" s="744"/>
      <c r="T229" s="683"/>
      <c r="U229" s="683"/>
      <c r="V229" s="683"/>
      <c r="W229" s="683"/>
      <c r="X229" s="683"/>
    </row>
    <row r="230" spans="1:24" s="764" customFormat="1" ht="12">
      <c r="A230" s="683"/>
      <c r="B230" s="720">
        <v>22</v>
      </c>
      <c r="C230" s="712" t="s">
        <v>1104</v>
      </c>
      <c r="D230" s="713"/>
      <c r="E230" s="714">
        <v>3013</v>
      </c>
      <c r="F230" s="714">
        <v>574</v>
      </c>
      <c r="G230" s="715" t="s">
        <v>1063</v>
      </c>
      <c r="H230" s="711">
        <f t="shared" si="9"/>
        <v>558</v>
      </c>
      <c r="I230" s="706"/>
      <c r="J230" s="716">
        <v>180</v>
      </c>
      <c r="K230" s="717">
        <v>91</v>
      </c>
      <c r="L230" s="717">
        <v>107</v>
      </c>
      <c r="M230" s="773">
        <v>180</v>
      </c>
      <c r="N230" s="744"/>
      <c r="O230" s="744"/>
      <c r="P230" s="744"/>
      <c r="Q230" s="744"/>
      <c r="T230" s="683"/>
      <c r="U230" s="683"/>
      <c r="V230" s="683"/>
      <c r="W230" s="683"/>
      <c r="X230" s="683"/>
    </row>
    <row r="231" spans="1:24" s="764" customFormat="1" ht="12">
      <c r="A231" s="683"/>
      <c r="B231" s="720">
        <v>23</v>
      </c>
      <c r="C231" s="724" t="s">
        <v>1133</v>
      </c>
      <c r="D231" s="725"/>
      <c r="E231" s="714">
        <v>3019</v>
      </c>
      <c r="F231" s="714">
        <v>686</v>
      </c>
      <c r="G231" s="715" t="s">
        <v>1107</v>
      </c>
      <c r="H231" s="711">
        <f t="shared" si="9"/>
        <v>555</v>
      </c>
      <c r="I231" s="706"/>
      <c r="J231" s="716">
        <v>180</v>
      </c>
      <c r="K231" s="717">
        <v>180</v>
      </c>
      <c r="L231" s="717">
        <v>94</v>
      </c>
      <c r="M231" s="773">
        <v>101</v>
      </c>
      <c r="N231" s="744"/>
      <c r="O231" s="744"/>
      <c r="P231" s="744"/>
      <c r="Q231" s="744"/>
      <c r="T231" s="683"/>
      <c r="U231" s="683"/>
      <c r="V231" s="683"/>
      <c r="W231" s="683"/>
      <c r="X231" s="683"/>
    </row>
    <row r="232" spans="1:24" s="764" customFormat="1" ht="12">
      <c r="A232" s="683"/>
      <c r="B232" s="720">
        <v>24</v>
      </c>
      <c r="C232" s="712" t="s">
        <v>1096</v>
      </c>
      <c r="D232" s="713"/>
      <c r="E232" s="714">
        <v>3013</v>
      </c>
      <c r="F232" s="714">
        <v>574</v>
      </c>
      <c r="G232" s="715" t="s">
        <v>1063</v>
      </c>
      <c r="H232" s="711">
        <f t="shared" si="9"/>
        <v>551</v>
      </c>
      <c r="I232" s="706"/>
      <c r="J232" s="716">
        <v>180</v>
      </c>
      <c r="K232" s="717">
        <v>44</v>
      </c>
      <c r="L232" s="717">
        <v>147</v>
      </c>
      <c r="M232" s="773">
        <v>180</v>
      </c>
      <c r="N232" s="744"/>
      <c r="O232" s="744"/>
      <c r="P232" s="744"/>
      <c r="Q232" s="744"/>
      <c r="T232" s="683"/>
      <c r="U232" s="683"/>
      <c r="V232" s="683"/>
      <c r="W232" s="683"/>
      <c r="X232" s="683"/>
    </row>
    <row r="233" spans="1:24" s="764" customFormat="1" ht="12">
      <c r="A233" s="683"/>
      <c r="B233" s="720">
        <v>25</v>
      </c>
      <c r="C233" s="712" t="s">
        <v>1200</v>
      </c>
      <c r="D233" s="713"/>
      <c r="E233" s="714">
        <v>3017</v>
      </c>
      <c r="F233" s="714">
        <v>698</v>
      </c>
      <c r="G233" s="715" t="s">
        <v>1046</v>
      </c>
      <c r="H233" s="711">
        <f t="shared" si="9"/>
        <v>549</v>
      </c>
      <c r="I233" s="706"/>
      <c r="J233" s="716">
        <v>180</v>
      </c>
      <c r="K233" s="717">
        <v>180</v>
      </c>
      <c r="L233" s="717">
        <v>68</v>
      </c>
      <c r="M233" s="773">
        <v>121</v>
      </c>
      <c r="N233" s="744"/>
      <c r="O233" s="744"/>
      <c r="P233" s="744"/>
      <c r="Q233" s="744"/>
      <c r="T233" s="683"/>
      <c r="U233" s="683"/>
      <c r="V233" s="683"/>
      <c r="W233" s="683"/>
      <c r="X233" s="683"/>
    </row>
    <row r="234" spans="1:24" s="764" customFormat="1" ht="12">
      <c r="A234" s="683"/>
      <c r="B234" s="720">
        <v>26</v>
      </c>
      <c r="C234" s="712" t="s">
        <v>1144</v>
      </c>
      <c r="D234" s="713"/>
      <c r="E234" s="714">
        <v>3019</v>
      </c>
      <c r="F234" s="714">
        <v>48</v>
      </c>
      <c r="G234" s="715" t="s">
        <v>1071</v>
      </c>
      <c r="H234" s="711">
        <f t="shared" si="9"/>
        <v>548</v>
      </c>
      <c r="I234" s="706"/>
      <c r="J234" s="716">
        <v>103</v>
      </c>
      <c r="K234" s="717">
        <v>180</v>
      </c>
      <c r="L234" s="717">
        <v>180</v>
      </c>
      <c r="M234" s="773">
        <v>85</v>
      </c>
      <c r="N234" s="744"/>
      <c r="O234" s="744"/>
      <c r="P234" s="744"/>
      <c r="Q234" s="744"/>
      <c r="T234" s="683"/>
      <c r="U234" s="683"/>
      <c r="V234" s="683"/>
      <c r="W234" s="683"/>
      <c r="X234" s="683"/>
    </row>
    <row r="235" spans="1:24" s="764" customFormat="1" ht="12">
      <c r="A235" s="683"/>
      <c r="B235" s="720">
        <v>27</v>
      </c>
      <c r="C235" s="712" t="s">
        <v>1093</v>
      </c>
      <c r="D235" s="713"/>
      <c r="E235" s="714">
        <v>3019</v>
      </c>
      <c r="F235" s="714">
        <v>48</v>
      </c>
      <c r="G235" s="715" t="s">
        <v>1071</v>
      </c>
      <c r="H235" s="711">
        <f t="shared" si="9"/>
        <v>541</v>
      </c>
      <c r="I235" s="706"/>
      <c r="J235" s="716">
        <v>99</v>
      </c>
      <c r="K235" s="717">
        <v>83</v>
      </c>
      <c r="L235" s="717">
        <v>179</v>
      </c>
      <c r="M235" s="773">
        <v>180</v>
      </c>
      <c r="N235" s="744"/>
      <c r="O235" s="744"/>
      <c r="P235" s="744"/>
      <c r="Q235" s="744"/>
      <c r="T235" s="683"/>
      <c r="U235" s="683"/>
      <c r="V235" s="683"/>
      <c r="W235" s="683"/>
      <c r="X235" s="683"/>
    </row>
    <row r="236" spans="1:24" s="764" customFormat="1" ht="12">
      <c r="A236" s="683"/>
      <c r="B236" s="720">
        <v>27</v>
      </c>
      <c r="C236" s="712" t="s">
        <v>1212</v>
      </c>
      <c r="D236" s="713"/>
      <c r="E236" s="714">
        <v>3016</v>
      </c>
      <c r="F236" s="714">
        <v>243</v>
      </c>
      <c r="G236" s="715" t="s">
        <v>1177</v>
      </c>
      <c r="H236" s="711">
        <f t="shared" si="9"/>
        <v>541</v>
      </c>
      <c r="I236" s="706"/>
      <c r="J236" s="716">
        <v>180</v>
      </c>
      <c r="K236" s="717">
        <v>180</v>
      </c>
      <c r="L236" s="717">
        <v>80</v>
      </c>
      <c r="M236" s="773">
        <v>101</v>
      </c>
      <c r="N236" s="744"/>
      <c r="O236" s="744"/>
      <c r="P236" s="744"/>
      <c r="Q236" s="744"/>
      <c r="T236" s="683"/>
      <c r="U236" s="683"/>
      <c r="V236" s="683"/>
      <c r="W236" s="683"/>
      <c r="X236" s="683"/>
    </row>
    <row r="237" spans="1:24" s="764" customFormat="1" ht="12">
      <c r="A237" s="683"/>
      <c r="B237" s="720">
        <v>29</v>
      </c>
      <c r="C237" s="712" t="s">
        <v>1204</v>
      </c>
      <c r="D237" s="713"/>
      <c r="E237" s="714">
        <v>3002</v>
      </c>
      <c r="F237" s="714">
        <v>73</v>
      </c>
      <c r="G237" s="715" t="s">
        <v>1205</v>
      </c>
      <c r="H237" s="711">
        <f t="shared" si="9"/>
        <v>539</v>
      </c>
      <c r="I237" s="706"/>
      <c r="J237" s="716">
        <v>131</v>
      </c>
      <c r="K237" s="717">
        <v>180</v>
      </c>
      <c r="L237" s="717">
        <v>99</v>
      </c>
      <c r="M237" s="773">
        <v>129</v>
      </c>
      <c r="N237" s="744"/>
      <c r="O237" s="744"/>
      <c r="P237" s="744"/>
      <c r="Q237" s="744"/>
      <c r="T237" s="683"/>
      <c r="U237" s="683"/>
      <c r="V237" s="683"/>
      <c r="W237" s="683"/>
      <c r="X237" s="683"/>
    </row>
    <row r="238" spans="1:24" s="764" customFormat="1" ht="12">
      <c r="A238" s="683"/>
      <c r="B238" s="720">
        <v>30</v>
      </c>
      <c r="C238" s="712" t="s">
        <v>1243</v>
      </c>
      <c r="D238" s="713"/>
      <c r="E238" s="714">
        <v>3002</v>
      </c>
      <c r="F238" s="714">
        <v>580</v>
      </c>
      <c r="G238" s="715" t="s">
        <v>1230</v>
      </c>
      <c r="H238" s="711">
        <f t="shared" si="9"/>
        <v>534</v>
      </c>
      <c r="I238" s="706"/>
      <c r="J238" s="716">
        <v>144</v>
      </c>
      <c r="K238" s="717">
        <v>100</v>
      </c>
      <c r="L238" s="717">
        <v>180</v>
      </c>
      <c r="M238" s="773">
        <v>110</v>
      </c>
      <c r="N238" s="744"/>
      <c r="O238" s="744"/>
      <c r="P238" s="744"/>
      <c r="Q238" s="744"/>
      <c r="T238" s="683"/>
      <c r="U238" s="683"/>
      <c r="V238" s="683"/>
      <c r="W238" s="683"/>
      <c r="X238" s="683"/>
    </row>
    <row r="239" spans="1:24" s="764" customFormat="1" ht="12">
      <c r="A239" s="683"/>
      <c r="B239" s="720">
        <v>31</v>
      </c>
      <c r="C239" s="712" t="s">
        <v>1244</v>
      </c>
      <c r="D239" s="713"/>
      <c r="E239" s="714">
        <v>3015</v>
      </c>
      <c r="F239" s="714">
        <v>90</v>
      </c>
      <c r="G239" s="715" t="s">
        <v>1055</v>
      </c>
      <c r="H239" s="711">
        <f t="shared" si="9"/>
        <v>523</v>
      </c>
      <c r="I239" s="706"/>
      <c r="J239" s="716">
        <v>180</v>
      </c>
      <c r="K239" s="717">
        <v>107</v>
      </c>
      <c r="L239" s="717">
        <v>108</v>
      </c>
      <c r="M239" s="773">
        <v>128</v>
      </c>
      <c r="N239" s="744"/>
      <c r="O239" s="744"/>
      <c r="P239" s="744"/>
      <c r="Q239" s="744"/>
      <c r="T239" s="683"/>
      <c r="U239" s="683"/>
      <c r="V239" s="683"/>
      <c r="W239" s="683"/>
      <c r="X239" s="683"/>
    </row>
    <row r="240" spans="1:24" s="764" customFormat="1" ht="12">
      <c r="A240" s="683"/>
      <c r="B240" s="720">
        <v>32</v>
      </c>
      <c r="C240" s="712" t="s">
        <v>1092</v>
      </c>
      <c r="D240" s="713"/>
      <c r="E240" s="714">
        <v>3014</v>
      </c>
      <c r="F240" s="714">
        <v>50</v>
      </c>
      <c r="G240" s="715" t="s">
        <v>1082</v>
      </c>
      <c r="H240" s="711">
        <f t="shared" si="9"/>
        <v>501</v>
      </c>
      <c r="I240" s="706"/>
      <c r="J240" s="716">
        <v>123</v>
      </c>
      <c r="K240" s="717">
        <v>180</v>
      </c>
      <c r="L240" s="717">
        <v>100</v>
      </c>
      <c r="M240" s="773">
        <v>98</v>
      </c>
      <c r="N240" s="744"/>
      <c r="O240" s="744"/>
      <c r="P240" s="744"/>
      <c r="Q240" s="744"/>
      <c r="T240" s="683"/>
      <c r="U240" s="683"/>
      <c r="V240" s="683"/>
      <c r="W240" s="683"/>
      <c r="X240" s="683"/>
    </row>
    <row r="241" spans="1:24" s="764" customFormat="1" ht="12">
      <c r="A241" s="683"/>
      <c r="B241" s="720">
        <v>33</v>
      </c>
      <c r="C241" s="712" t="s">
        <v>392</v>
      </c>
      <c r="D241" s="713"/>
      <c r="E241" s="714">
        <v>3017</v>
      </c>
      <c r="F241" s="714">
        <v>698</v>
      </c>
      <c r="G241" s="715" t="s">
        <v>1046</v>
      </c>
      <c r="H241" s="711">
        <f t="shared" si="9"/>
        <v>482</v>
      </c>
      <c r="I241" s="706"/>
      <c r="J241" s="716">
        <v>180</v>
      </c>
      <c r="K241" s="717">
        <v>96</v>
      </c>
      <c r="L241" s="717">
        <v>138</v>
      </c>
      <c r="M241" s="773">
        <v>68</v>
      </c>
      <c r="N241" s="744"/>
      <c r="O241" s="744"/>
      <c r="P241" s="744"/>
      <c r="Q241" s="744"/>
      <c r="T241" s="683"/>
      <c r="U241" s="683"/>
      <c r="V241" s="683"/>
      <c r="W241" s="683"/>
      <c r="X241" s="683"/>
    </row>
    <row r="242" spans="1:24" s="764" customFormat="1" ht="12">
      <c r="A242" s="683"/>
      <c r="B242" s="720">
        <v>34</v>
      </c>
      <c r="C242" s="712" t="s">
        <v>1245</v>
      </c>
      <c r="D242" s="713"/>
      <c r="E242" s="714">
        <v>3013</v>
      </c>
      <c r="F242" s="714">
        <v>574</v>
      </c>
      <c r="G242" s="715" t="s">
        <v>1063</v>
      </c>
      <c r="H242" s="711">
        <f t="shared" si="9"/>
        <v>438</v>
      </c>
      <c r="I242" s="706"/>
      <c r="J242" s="716">
        <v>112</v>
      </c>
      <c r="K242" s="717">
        <v>146</v>
      </c>
      <c r="L242" s="717">
        <v>126</v>
      </c>
      <c r="M242" s="773">
        <v>54</v>
      </c>
      <c r="N242" s="744"/>
      <c r="O242" s="744"/>
      <c r="P242" s="744"/>
      <c r="Q242" s="744"/>
      <c r="T242" s="683"/>
      <c r="U242" s="683"/>
      <c r="V242" s="683"/>
      <c r="W242" s="683"/>
      <c r="X242" s="683"/>
    </row>
    <row r="243" spans="1:24" s="764" customFormat="1" ht="12">
      <c r="A243" s="683"/>
      <c r="B243" s="720">
        <v>35</v>
      </c>
      <c r="C243" s="712" t="s">
        <v>1198</v>
      </c>
      <c r="D243" s="713"/>
      <c r="E243" s="714">
        <v>3019</v>
      </c>
      <c r="F243" s="714">
        <v>698</v>
      </c>
      <c r="G243" s="715" t="s">
        <v>1046</v>
      </c>
      <c r="H243" s="711">
        <f t="shared" si="9"/>
        <v>426</v>
      </c>
      <c r="I243" s="706"/>
      <c r="J243" s="716">
        <v>114</v>
      </c>
      <c r="K243" s="717">
        <v>130</v>
      </c>
      <c r="L243" s="717">
        <v>97</v>
      </c>
      <c r="M243" s="773">
        <v>85</v>
      </c>
      <c r="N243" s="744"/>
      <c r="O243" s="744"/>
      <c r="P243" s="744"/>
      <c r="Q243" s="744"/>
      <c r="T243" s="683"/>
      <c r="U243" s="683"/>
      <c r="V243" s="683"/>
      <c r="W243" s="683"/>
      <c r="X243" s="683"/>
    </row>
    <row r="244" spans="1:24" s="764" customFormat="1" ht="12">
      <c r="A244" s="683"/>
      <c r="B244" s="720">
        <v>36</v>
      </c>
      <c r="C244" s="712" t="s">
        <v>1103</v>
      </c>
      <c r="D244" s="713"/>
      <c r="E244" s="714">
        <v>3017</v>
      </c>
      <c r="F244" s="714">
        <v>698</v>
      </c>
      <c r="G244" s="715" t="s">
        <v>1046</v>
      </c>
      <c r="H244" s="711">
        <f t="shared" si="9"/>
        <v>412</v>
      </c>
      <c r="I244" s="706"/>
      <c r="J244" s="716">
        <v>166</v>
      </c>
      <c r="K244" s="717">
        <v>63</v>
      </c>
      <c r="L244" s="717">
        <v>115</v>
      </c>
      <c r="M244" s="773">
        <v>68</v>
      </c>
      <c r="N244" s="744"/>
      <c r="O244" s="744"/>
      <c r="P244" s="744"/>
      <c r="Q244" s="744"/>
      <c r="T244" s="683"/>
      <c r="U244" s="683"/>
      <c r="V244" s="683"/>
      <c r="W244" s="683"/>
      <c r="X244" s="683"/>
    </row>
    <row r="245" spans="1:24" s="764" customFormat="1" ht="12">
      <c r="A245" s="683"/>
      <c r="B245" s="720">
        <v>37</v>
      </c>
      <c r="C245" s="712" t="s">
        <v>397</v>
      </c>
      <c r="D245" s="713"/>
      <c r="E245" s="714">
        <v>3017</v>
      </c>
      <c r="F245" s="714">
        <v>698</v>
      </c>
      <c r="G245" s="715" t="s">
        <v>1046</v>
      </c>
      <c r="H245" s="711">
        <f t="shared" si="9"/>
        <v>407</v>
      </c>
      <c r="I245" s="706"/>
      <c r="J245" s="716">
        <v>96</v>
      </c>
      <c r="K245" s="717">
        <v>180</v>
      </c>
      <c r="L245" s="717">
        <v>51</v>
      </c>
      <c r="M245" s="773">
        <v>80</v>
      </c>
      <c r="N245" s="744"/>
      <c r="O245" s="744"/>
      <c r="P245" s="744"/>
      <c r="Q245" s="744"/>
      <c r="T245" s="683"/>
      <c r="U245" s="683"/>
      <c r="V245" s="683"/>
      <c r="W245" s="683"/>
      <c r="X245" s="683"/>
    </row>
    <row r="246" spans="1:24" s="764" customFormat="1" ht="12">
      <c r="A246" s="683"/>
      <c r="B246" s="720">
        <v>38</v>
      </c>
      <c r="C246" s="721" t="s">
        <v>1211</v>
      </c>
      <c r="D246" s="722"/>
      <c r="E246" s="723">
        <v>3019</v>
      </c>
      <c r="F246" s="723">
        <v>77</v>
      </c>
      <c r="G246" s="715" t="s">
        <v>1060</v>
      </c>
      <c r="H246" s="711">
        <f t="shared" si="9"/>
        <v>404</v>
      </c>
      <c r="I246" s="706"/>
      <c r="J246" s="716">
        <v>144</v>
      </c>
      <c r="K246" s="717">
        <v>180</v>
      </c>
      <c r="L246" s="717">
        <v>80</v>
      </c>
      <c r="M246" s="773">
        <v>0</v>
      </c>
      <c r="N246" s="744"/>
      <c r="O246" s="744"/>
      <c r="P246" s="744"/>
      <c r="Q246" s="744"/>
      <c r="T246" s="683"/>
      <c r="U246" s="683"/>
      <c r="V246" s="683"/>
      <c r="W246" s="683"/>
      <c r="X246" s="683"/>
    </row>
    <row r="247" spans="1:24" s="764" customFormat="1" ht="12">
      <c r="A247" s="683"/>
      <c r="B247" s="720">
        <v>38</v>
      </c>
      <c r="C247" s="712" t="s">
        <v>1120</v>
      </c>
      <c r="D247" s="713"/>
      <c r="E247" s="714">
        <v>3019</v>
      </c>
      <c r="F247" s="714">
        <v>48</v>
      </c>
      <c r="G247" s="715" t="s">
        <v>1071</v>
      </c>
      <c r="H247" s="711">
        <f t="shared" si="9"/>
        <v>404</v>
      </c>
      <c r="I247" s="706"/>
      <c r="J247" s="716">
        <v>164</v>
      </c>
      <c r="K247" s="717">
        <v>180</v>
      </c>
      <c r="L247" s="717">
        <v>60</v>
      </c>
      <c r="M247" s="773">
        <v>0</v>
      </c>
      <c r="N247" s="744"/>
      <c r="O247" s="744"/>
      <c r="P247" s="744"/>
      <c r="Q247" s="744"/>
      <c r="T247" s="683"/>
      <c r="U247" s="683"/>
      <c r="V247" s="683"/>
      <c r="W247" s="683"/>
      <c r="X247" s="683"/>
    </row>
    <row r="248" spans="1:24" s="764" customFormat="1" ht="12">
      <c r="A248" s="683"/>
      <c r="B248" s="720">
        <v>40</v>
      </c>
      <c r="C248" s="712" t="s">
        <v>1202</v>
      </c>
      <c r="D248" s="713"/>
      <c r="E248" s="714">
        <v>3015</v>
      </c>
      <c r="F248" s="714">
        <v>90</v>
      </c>
      <c r="G248" s="715" t="s">
        <v>1055</v>
      </c>
      <c r="H248" s="711">
        <f t="shared" si="9"/>
        <v>378</v>
      </c>
      <c r="I248" s="706"/>
      <c r="J248" s="716">
        <v>100</v>
      </c>
      <c r="K248" s="717">
        <v>98</v>
      </c>
      <c r="L248" s="717">
        <v>71</v>
      </c>
      <c r="M248" s="773">
        <v>109</v>
      </c>
      <c r="N248" s="744"/>
      <c r="O248" s="744"/>
      <c r="P248" s="744"/>
      <c r="Q248" s="744"/>
      <c r="T248" s="683"/>
      <c r="U248" s="683"/>
      <c r="V248" s="683"/>
      <c r="W248" s="683"/>
      <c r="X248" s="683"/>
    </row>
    <row r="249" spans="1:24" s="764" customFormat="1" ht="12">
      <c r="A249" s="683"/>
      <c r="B249" s="720">
        <v>41</v>
      </c>
      <c r="C249" s="712" t="s">
        <v>399</v>
      </c>
      <c r="D249" s="713"/>
      <c r="E249" s="714">
        <v>3017</v>
      </c>
      <c r="F249" s="714">
        <v>698</v>
      </c>
      <c r="G249" s="715" t="s">
        <v>1046</v>
      </c>
      <c r="H249" s="711">
        <f t="shared" si="9"/>
        <v>370</v>
      </c>
      <c r="I249" s="706"/>
      <c r="J249" s="716">
        <v>105</v>
      </c>
      <c r="K249" s="717">
        <v>81</v>
      </c>
      <c r="L249" s="717">
        <v>118</v>
      </c>
      <c r="M249" s="773">
        <v>66</v>
      </c>
      <c r="N249" s="744"/>
      <c r="O249" s="744"/>
      <c r="P249" s="744"/>
      <c r="Q249" s="744"/>
      <c r="T249" s="683"/>
      <c r="U249" s="683"/>
      <c r="V249" s="683"/>
      <c r="W249" s="683"/>
      <c r="X249" s="683"/>
    </row>
    <row r="250" spans="1:24" s="764" customFormat="1" ht="12">
      <c r="A250" s="683"/>
      <c r="B250" s="720">
        <v>42</v>
      </c>
      <c r="C250" s="712" t="s">
        <v>1064</v>
      </c>
      <c r="D250" s="713"/>
      <c r="E250" s="714">
        <v>3022</v>
      </c>
      <c r="F250" s="714">
        <v>612</v>
      </c>
      <c r="G250" s="715" t="s">
        <v>1065</v>
      </c>
      <c r="H250" s="711">
        <f t="shared" si="9"/>
        <v>360</v>
      </c>
      <c r="I250" s="706"/>
      <c r="J250" s="716">
        <v>180</v>
      </c>
      <c r="K250" s="717">
        <v>180</v>
      </c>
      <c r="L250" s="717">
        <v>0</v>
      </c>
      <c r="M250" s="773">
        <v>0</v>
      </c>
      <c r="N250" s="744"/>
      <c r="O250" s="744"/>
      <c r="P250" s="744"/>
      <c r="Q250" s="744"/>
      <c r="T250" s="683"/>
      <c r="U250" s="683"/>
      <c r="V250" s="683"/>
      <c r="W250" s="683"/>
      <c r="X250" s="683"/>
    </row>
    <row r="251" spans="1:24" s="764" customFormat="1" ht="12.75" thickBot="1">
      <c r="A251" s="683"/>
      <c r="B251" s="730">
        <v>43</v>
      </c>
      <c r="C251" s="731" t="s">
        <v>1206</v>
      </c>
      <c r="D251" s="732"/>
      <c r="E251" s="733">
        <v>3019</v>
      </c>
      <c r="F251" s="733">
        <v>156</v>
      </c>
      <c r="G251" s="734" t="s">
        <v>1127</v>
      </c>
      <c r="H251" s="735">
        <f t="shared" si="9"/>
        <v>279</v>
      </c>
      <c r="I251" s="706"/>
      <c r="J251" s="736">
        <v>71</v>
      </c>
      <c r="K251" s="737">
        <v>120</v>
      </c>
      <c r="L251" s="737">
        <v>88</v>
      </c>
      <c r="M251" s="783">
        <v>0</v>
      </c>
      <c r="N251" s="744"/>
      <c r="O251" s="744"/>
      <c r="P251" s="744"/>
      <c r="Q251" s="744"/>
      <c r="T251" s="683"/>
      <c r="U251" s="683"/>
      <c r="V251" s="683"/>
      <c r="W251" s="683"/>
      <c r="X251" s="683"/>
    </row>
    <row r="252" spans="1:24" s="764" customFormat="1" ht="12">
      <c r="A252" s="683"/>
      <c r="B252" s="808"/>
      <c r="C252" s="809"/>
      <c r="D252" s="809"/>
      <c r="E252" s="782"/>
      <c r="F252" s="782"/>
      <c r="G252" s="809"/>
      <c r="H252" s="808"/>
      <c r="I252" s="706"/>
      <c r="J252" s="801"/>
      <c r="K252" s="801"/>
      <c r="L252" s="801"/>
      <c r="M252" s="801"/>
      <c r="N252" s="744"/>
      <c r="O252" s="744"/>
      <c r="P252" s="744"/>
      <c r="Q252" s="744"/>
      <c r="T252" s="683"/>
      <c r="U252" s="683"/>
      <c r="V252" s="683"/>
      <c r="W252" s="683"/>
      <c r="X252" s="683"/>
    </row>
    <row r="253" spans="1:24" s="764" customFormat="1" ht="19.5" customHeight="1" thickBot="1">
      <c r="A253" s="683"/>
      <c r="B253" s="685" t="s">
        <v>1246</v>
      </c>
      <c r="C253" s="790"/>
      <c r="D253" s="687"/>
      <c r="E253" s="688"/>
      <c r="F253" s="688"/>
      <c r="G253" s="791"/>
      <c r="H253" s="791"/>
      <c r="I253" s="791"/>
      <c r="J253" s="690"/>
      <c r="K253" s="690"/>
      <c r="L253" s="690"/>
      <c r="M253" s="690"/>
      <c r="N253" s="744"/>
      <c r="O253" s="744"/>
      <c r="P253" s="744"/>
      <c r="Q253" s="744"/>
      <c r="T253" s="683"/>
      <c r="U253" s="683"/>
      <c r="V253" s="683"/>
      <c r="W253" s="683"/>
      <c r="X253" s="683"/>
    </row>
    <row r="254" spans="2:20" ht="12.75" thickBot="1">
      <c r="B254" s="692" t="s">
        <v>91</v>
      </c>
      <c r="C254" s="693" t="s">
        <v>93</v>
      </c>
      <c r="D254" s="694" t="s">
        <v>370</v>
      </c>
      <c r="E254" s="694" t="s">
        <v>94</v>
      </c>
      <c r="F254" s="694" t="s">
        <v>1041</v>
      </c>
      <c r="G254" s="695" t="s">
        <v>96</v>
      </c>
      <c r="H254" s="696" t="s">
        <v>1</v>
      </c>
      <c r="I254" s="697"/>
      <c r="J254" s="698" t="s">
        <v>3</v>
      </c>
      <c r="K254" s="699" t="s">
        <v>1042</v>
      </c>
      <c r="L254" s="699" t="s">
        <v>5</v>
      </c>
      <c r="M254" s="699" t="s">
        <v>26</v>
      </c>
      <c r="N254" s="683"/>
      <c r="O254" s="744"/>
      <c r="Q254" s="764"/>
      <c r="R254" s="683"/>
      <c r="T254" s="683"/>
    </row>
    <row r="255" spans="1:24" s="764" customFormat="1" ht="12">
      <c r="A255" s="683"/>
      <c r="B255" s="701">
        <v>1</v>
      </c>
      <c r="C255" s="702" t="s">
        <v>1201</v>
      </c>
      <c r="D255" s="704" t="s">
        <v>121</v>
      </c>
      <c r="E255" s="704">
        <v>3017</v>
      </c>
      <c r="F255" s="704">
        <v>698</v>
      </c>
      <c r="G255" s="705" t="s">
        <v>1046</v>
      </c>
      <c r="H255" s="701">
        <f aca="true" t="shared" si="10" ref="H255:H260">SUM(J255:M255)</f>
        <v>480</v>
      </c>
      <c r="I255" s="789"/>
      <c r="J255" s="750">
        <v>120</v>
      </c>
      <c r="K255" s="751">
        <v>120</v>
      </c>
      <c r="L255" s="751">
        <v>120</v>
      </c>
      <c r="M255" s="770">
        <v>120</v>
      </c>
      <c r="N255" s="744"/>
      <c r="O255" s="744"/>
      <c r="P255" s="744"/>
      <c r="Q255" s="744"/>
      <c r="T255" s="683"/>
      <c r="U255" s="683"/>
      <c r="V255" s="683"/>
      <c r="W255" s="683"/>
      <c r="X255" s="683"/>
    </row>
    <row r="256" spans="1:24" s="764" customFormat="1" ht="12">
      <c r="A256" s="683"/>
      <c r="B256" s="711">
        <v>2</v>
      </c>
      <c r="C256" s="712" t="s">
        <v>1247</v>
      </c>
      <c r="D256" s="714" t="s">
        <v>121</v>
      </c>
      <c r="E256" s="714">
        <v>3019</v>
      </c>
      <c r="F256" s="714">
        <v>44</v>
      </c>
      <c r="G256" s="715" t="s">
        <v>1173</v>
      </c>
      <c r="H256" s="711">
        <f t="shared" si="10"/>
        <v>464</v>
      </c>
      <c r="I256" s="789"/>
      <c r="J256" s="716">
        <v>109</v>
      </c>
      <c r="K256" s="717">
        <v>120</v>
      </c>
      <c r="L256" s="717">
        <v>115</v>
      </c>
      <c r="M256" s="773">
        <v>120</v>
      </c>
      <c r="N256" s="744"/>
      <c r="O256" s="744"/>
      <c r="P256" s="744"/>
      <c r="Q256" s="744"/>
      <c r="T256" s="683"/>
      <c r="U256" s="683"/>
      <c r="V256" s="683"/>
      <c r="W256" s="683"/>
      <c r="X256" s="683"/>
    </row>
    <row r="257" spans="1:24" s="764" customFormat="1" ht="12">
      <c r="A257" s="683"/>
      <c r="B257" s="711">
        <v>3</v>
      </c>
      <c r="C257" s="712" t="s">
        <v>1248</v>
      </c>
      <c r="D257" s="714" t="s">
        <v>121</v>
      </c>
      <c r="E257" s="714">
        <v>3019</v>
      </c>
      <c r="F257" s="714">
        <v>48</v>
      </c>
      <c r="G257" s="715" t="s">
        <v>1071</v>
      </c>
      <c r="H257" s="711">
        <f t="shared" si="10"/>
        <v>457</v>
      </c>
      <c r="I257" s="789"/>
      <c r="J257" s="716">
        <v>102</v>
      </c>
      <c r="K257" s="717">
        <v>115</v>
      </c>
      <c r="L257" s="717">
        <v>120</v>
      </c>
      <c r="M257" s="773">
        <v>120</v>
      </c>
      <c r="N257" s="744"/>
      <c r="O257" s="744"/>
      <c r="P257" s="744"/>
      <c r="Q257" s="744"/>
      <c r="T257" s="683"/>
      <c r="U257" s="683"/>
      <c r="V257" s="683"/>
      <c r="W257" s="683"/>
      <c r="X257" s="683"/>
    </row>
    <row r="258" spans="1:24" s="764" customFormat="1" ht="12">
      <c r="A258" s="683"/>
      <c r="B258" s="720">
        <v>4</v>
      </c>
      <c r="C258" s="712" t="s">
        <v>1249</v>
      </c>
      <c r="D258" s="714" t="s">
        <v>121</v>
      </c>
      <c r="E258" s="714">
        <v>3019</v>
      </c>
      <c r="F258" s="714">
        <v>44</v>
      </c>
      <c r="G258" s="715" t="s">
        <v>1173</v>
      </c>
      <c r="H258" s="711">
        <f t="shared" si="10"/>
        <v>421</v>
      </c>
      <c r="I258" s="706"/>
      <c r="J258" s="716">
        <v>84</v>
      </c>
      <c r="K258" s="717">
        <v>97</v>
      </c>
      <c r="L258" s="717">
        <v>120</v>
      </c>
      <c r="M258" s="773">
        <v>120</v>
      </c>
      <c r="N258" s="744"/>
      <c r="O258" s="744"/>
      <c r="P258" s="744"/>
      <c r="Q258" s="744"/>
      <c r="T258" s="683"/>
      <c r="U258" s="683"/>
      <c r="V258" s="683"/>
      <c r="W258" s="683"/>
      <c r="X258" s="683"/>
    </row>
    <row r="259" spans="1:24" s="764" customFormat="1" ht="12">
      <c r="A259" s="683"/>
      <c r="B259" s="720">
        <v>5</v>
      </c>
      <c r="C259" s="724" t="s">
        <v>1250</v>
      </c>
      <c r="D259" s="714" t="s">
        <v>121</v>
      </c>
      <c r="E259" s="714">
        <v>3019</v>
      </c>
      <c r="F259" s="714">
        <v>77</v>
      </c>
      <c r="G259" s="715" t="s">
        <v>1060</v>
      </c>
      <c r="H259" s="711">
        <f t="shared" si="10"/>
        <v>402</v>
      </c>
      <c r="I259" s="706"/>
      <c r="J259" s="716">
        <v>49</v>
      </c>
      <c r="K259" s="717">
        <v>113</v>
      </c>
      <c r="L259" s="717">
        <v>120</v>
      </c>
      <c r="M259" s="773">
        <v>120</v>
      </c>
      <c r="N259" s="744"/>
      <c r="O259" s="744"/>
      <c r="P259" s="744"/>
      <c r="Q259" s="744"/>
      <c r="T259" s="683"/>
      <c r="U259" s="683"/>
      <c r="V259" s="683"/>
      <c r="W259" s="683"/>
      <c r="X259" s="683"/>
    </row>
    <row r="260" spans="1:24" s="764" customFormat="1" ht="12.75" thickBot="1">
      <c r="A260" s="683"/>
      <c r="B260" s="730">
        <v>6</v>
      </c>
      <c r="C260" s="812" t="s">
        <v>1178</v>
      </c>
      <c r="D260" s="733" t="s">
        <v>121</v>
      </c>
      <c r="E260" s="733">
        <v>3020</v>
      </c>
      <c r="F260" s="733">
        <v>249</v>
      </c>
      <c r="G260" s="734" t="s">
        <v>1119</v>
      </c>
      <c r="H260" s="735">
        <f t="shared" si="10"/>
        <v>396</v>
      </c>
      <c r="I260" s="706"/>
      <c r="J260" s="736">
        <v>85</v>
      </c>
      <c r="K260" s="737">
        <v>71</v>
      </c>
      <c r="L260" s="737">
        <v>120</v>
      </c>
      <c r="M260" s="783">
        <v>120</v>
      </c>
      <c r="N260" s="744"/>
      <c r="O260" s="744"/>
      <c r="P260" s="744"/>
      <c r="Q260" s="744"/>
      <c r="T260" s="683"/>
      <c r="U260" s="683"/>
      <c r="V260" s="683"/>
      <c r="W260" s="683"/>
      <c r="X260" s="683"/>
    </row>
    <row r="261" spans="1:24" s="764" customFormat="1" ht="12">
      <c r="A261" s="683"/>
      <c r="B261" s="763"/>
      <c r="C261" s="741"/>
      <c r="D261" s="741"/>
      <c r="E261" s="741"/>
      <c r="F261" s="741"/>
      <c r="G261" s="742"/>
      <c r="H261" s="742"/>
      <c r="I261" s="742"/>
      <c r="J261" s="743"/>
      <c r="K261" s="743"/>
      <c r="L261" s="743"/>
      <c r="M261" s="743"/>
      <c r="N261" s="744"/>
      <c r="O261" s="744"/>
      <c r="P261" s="744"/>
      <c r="Q261" s="744"/>
      <c r="T261" s="683"/>
      <c r="U261" s="683"/>
      <c r="V261" s="683"/>
      <c r="W261" s="683"/>
      <c r="X261" s="683"/>
    </row>
    <row r="262" spans="1:24" s="764" customFormat="1" ht="19.5" customHeight="1" thickBot="1">
      <c r="A262" s="683"/>
      <c r="B262" s="685" t="s">
        <v>1251</v>
      </c>
      <c r="C262" s="746"/>
      <c r="D262" s="687"/>
      <c r="E262" s="688"/>
      <c r="F262" s="688"/>
      <c r="G262" s="747"/>
      <c r="H262" s="747"/>
      <c r="I262" s="747"/>
      <c r="J262" s="748"/>
      <c r="K262" s="748"/>
      <c r="L262" s="748"/>
      <c r="M262" s="748"/>
      <c r="N262" s="744"/>
      <c r="O262" s="744"/>
      <c r="P262" s="744"/>
      <c r="Q262" s="744"/>
      <c r="T262" s="683"/>
      <c r="U262" s="683"/>
      <c r="V262" s="683"/>
      <c r="W262" s="683"/>
      <c r="X262" s="683"/>
    </row>
    <row r="263" spans="2:20" ht="12.75" thickBot="1">
      <c r="B263" s="692" t="s">
        <v>91</v>
      </c>
      <c r="C263" s="693" t="s">
        <v>93</v>
      </c>
      <c r="D263" s="694" t="s">
        <v>370</v>
      </c>
      <c r="E263" s="694" t="s">
        <v>94</v>
      </c>
      <c r="F263" s="694" t="s">
        <v>1041</v>
      </c>
      <c r="G263" s="695" t="s">
        <v>96</v>
      </c>
      <c r="H263" s="696" t="s">
        <v>1</v>
      </c>
      <c r="I263" s="697"/>
      <c r="J263" s="698" t="s">
        <v>3</v>
      </c>
      <c r="K263" s="699" t="s">
        <v>1042</v>
      </c>
      <c r="L263" s="699" t="s">
        <v>5</v>
      </c>
      <c r="M263" s="699" t="s">
        <v>26</v>
      </c>
      <c r="N263" s="683"/>
      <c r="O263" s="744"/>
      <c r="Q263" s="764"/>
      <c r="R263" s="683"/>
      <c r="T263" s="683"/>
    </row>
    <row r="264" spans="1:24" s="764" customFormat="1" ht="12">
      <c r="A264" s="683"/>
      <c r="B264" s="701">
        <v>1</v>
      </c>
      <c r="C264" s="702" t="s">
        <v>414</v>
      </c>
      <c r="D264" s="703"/>
      <c r="E264" s="704">
        <v>3020</v>
      </c>
      <c r="F264" s="704">
        <v>814</v>
      </c>
      <c r="G264" s="705" t="s">
        <v>1169</v>
      </c>
      <c r="H264" s="701" t="s">
        <v>1252</v>
      </c>
      <c r="I264" s="789"/>
      <c r="J264" s="750">
        <v>180</v>
      </c>
      <c r="K264" s="751">
        <v>180</v>
      </c>
      <c r="L264" s="751">
        <v>180</v>
      </c>
      <c r="M264" s="770">
        <v>180</v>
      </c>
      <c r="N264" s="683"/>
      <c r="O264" s="744"/>
      <c r="P264" s="744"/>
      <c r="Q264" s="744"/>
      <c r="T264" s="683"/>
      <c r="U264" s="683"/>
      <c r="V264" s="683"/>
      <c r="W264" s="683"/>
      <c r="X264" s="683"/>
    </row>
    <row r="265" spans="1:24" s="764" customFormat="1" ht="12">
      <c r="A265" s="683"/>
      <c r="B265" s="711">
        <v>2</v>
      </c>
      <c r="C265" s="712" t="s">
        <v>1151</v>
      </c>
      <c r="D265" s="713"/>
      <c r="E265" s="714">
        <v>3014</v>
      </c>
      <c r="F265" s="714">
        <v>19</v>
      </c>
      <c r="G265" s="715" t="s">
        <v>1152</v>
      </c>
      <c r="H265" s="711" t="s">
        <v>1253</v>
      </c>
      <c r="I265" s="789"/>
      <c r="J265" s="716">
        <v>180</v>
      </c>
      <c r="K265" s="717">
        <v>180</v>
      </c>
      <c r="L265" s="717">
        <v>180</v>
      </c>
      <c r="M265" s="773">
        <v>180</v>
      </c>
      <c r="N265" s="683"/>
      <c r="O265" s="744"/>
      <c r="P265" s="744"/>
      <c r="Q265" s="744"/>
      <c r="T265" s="683"/>
      <c r="U265" s="683"/>
      <c r="V265" s="683"/>
      <c r="W265" s="683"/>
      <c r="X265" s="683"/>
    </row>
    <row r="266" spans="1:24" s="764" customFormat="1" ht="12">
      <c r="A266" s="683"/>
      <c r="B266" s="711">
        <v>3</v>
      </c>
      <c r="C266" s="712" t="s">
        <v>395</v>
      </c>
      <c r="D266" s="713"/>
      <c r="E266" s="714">
        <v>3022</v>
      </c>
      <c r="F266" s="714">
        <v>68</v>
      </c>
      <c r="G266" s="715" t="s">
        <v>1084</v>
      </c>
      <c r="H266" s="711" t="s">
        <v>1254</v>
      </c>
      <c r="I266" s="789"/>
      <c r="J266" s="716">
        <v>180</v>
      </c>
      <c r="K266" s="717">
        <v>180</v>
      </c>
      <c r="L266" s="717">
        <v>180</v>
      </c>
      <c r="M266" s="773">
        <v>180</v>
      </c>
      <c r="N266" s="683"/>
      <c r="O266" s="744"/>
      <c r="P266" s="744"/>
      <c r="Q266" s="744"/>
      <c r="T266" s="683"/>
      <c r="U266" s="683"/>
      <c r="V266" s="683"/>
      <c r="W266" s="683"/>
      <c r="X266" s="683"/>
    </row>
    <row r="267" spans="1:24" s="764" customFormat="1" ht="12">
      <c r="A267" s="683"/>
      <c r="B267" s="720">
        <v>4</v>
      </c>
      <c r="C267" s="712" t="s">
        <v>1166</v>
      </c>
      <c r="D267" s="713"/>
      <c r="E267" s="714">
        <v>3019</v>
      </c>
      <c r="F267" s="714">
        <v>426</v>
      </c>
      <c r="G267" s="715" t="s">
        <v>1167</v>
      </c>
      <c r="H267" s="711">
        <f aca="true" t="shared" si="11" ref="H267:H277">J267+K267+L267+M267</f>
        <v>702</v>
      </c>
      <c r="I267" s="706"/>
      <c r="J267" s="716">
        <v>180</v>
      </c>
      <c r="K267" s="717">
        <v>180</v>
      </c>
      <c r="L267" s="717">
        <v>180</v>
      </c>
      <c r="M267" s="773">
        <v>162</v>
      </c>
      <c r="N267" s="744"/>
      <c r="O267" s="744"/>
      <c r="P267" s="744"/>
      <c r="Q267" s="744"/>
      <c r="T267" s="683"/>
      <c r="U267" s="683"/>
      <c r="V267" s="683"/>
      <c r="W267" s="683"/>
      <c r="X267" s="683"/>
    </row>
    <row r="268" spans="1:24" s="764" customFormat="1" ht="12">
      <c r="A268" s="683"/>
      <c r="B268" s="720">
        <v>5</v>
      </c>
      <c r="C268" s="712" t="s">
        <v>1172</v>
      </c>
      <c r="D268" s="713"/>
      <c r="E268" s="714">
        <v>3019</v>
      </c>
      <c r="F268" s="714">
        <v>44</v>
      </c>
      <c r="G268" s="715" t="s">
        <v>1173</v>
      </c>
      <c r="H268" s="711">
        <f t="shared" si="11"/>
        <v>689</v>
      </c>
      <c r="I268" s="706"/>
      <c r="J268" s="716">
        <v>167</v>
      </c>
      <c r="K268" s="717">
        <v>180</v>
      </c>
      <c r="L268" s="717">
        <v>162</v>
      </c>
      <c r="M268" s="773">
        <v>180</v>
      </c>
      <c r="N268" s="744"/>
      <c r="O268" s="744"/>
      <c r="P268" s="744"/>
      <c r="Q268" s="744"/>
      <c r="T268" s="683"/>
      <c r="U268" s="683"/>
      <c r="V268" s="683"/>
      <c r="W268" s="683"/>
      <c r="X268" s="683"/>
    </row>
    <row r="269" spans="1:24" s="764" customFormat="1" ht="12">
      <c r="A269" s="683"/>
      <c r="B269" s="720">
        <v>6</v>
      </c>
      <c r="C269" s="712" t="s">
        <v>1185</v>
      </c>
      <c r="D269" s="713"/>
      <c r="E269" s="714">
        <v>3020</v>
      </c>
      <c r="F269" s="714">
        <v>249</v>
      </c>
      <c r="G269" s="715" t="s">
        <v>1119</v>
      </c>
      <c r="H269" s="711">
        <f t="shared" si="11"/>
        <v>644</v>
      </c>
      <c r="I269" s="706"/>
      <c r="J269" s="716">
        <v>175</v>
      </c>
      <c r="K269" s="717">
        <v>180</v>
      </c>
      <c r="L269" s="717">
        <v>180</v>
      </c>
      <c r="M269" s="773">
        <v>109</v>
      </c>
      <c r="N269" s="744"/>
      <c r="O269" s="744"/>
      <c r="P269" s="744"/>
      <c r="Q269" s="744"/>
      <c r="T269" s="683"/>
      <c r="U269" s="683"/>
      <c r="V269" s="683"/>
      <c r="W269" s="683"/>
      <c r="X269" s="683"/>
    </row>
    <row r="270" spans="1:24" s="764" customFormat="1" ht="12">
      <c r="A270" s="683"/>
      <c r="B270" s="720">
        <v>7</v>
      </c>
      <c r="C270" s="712" t="s">
        <v>1180</v>
      </c>
      <c r="D270" s="713"/>
      <c r="E270" s="714">
        <v>3019</v>
      </c>
      <c r="F270" s="714">
        <v>44</v>
      </c>
      <c r="G270" s="715" t="s">
        <v>1173</v>
      </c>
      <c r="H270" s="711">
        <f t="shared" si="11"/>
        <v>600</v>
      </c>
      <c r="I270" s="706"/>
      <c r="J270" s="716">
        <v>126</v>
      </c>
      <c r="K270" s="717">
        <v>114</v>
      </c>
      <c r="L270" s="717">
        <v>180</v>
      </c>
      <c r="M270" s="773">
        <v>180</v>
      </c>
      <c r="N270" s="744"/>
      <c r="O270" s="744"/>
      <c r="P270" s="744"/>
      <c r="Q270" s="744"/>
      <c r="T270" s="683"/>
      <c r="U270" s="683"/>
      <c r="V270" s="683"/>
      <c r="W270" s="683"/>
      <c r="X270" s="683"/>
    </row>
    <row r="271" spans="1:24" s="764" customFormat="1" ht="12">
      <c r="A271" s="683"/>
      <c r="B271" s="720">
        <v>8</v>
      </c>
      <c r="C271" s="712" t="s">
        <v>1186</v>
      </c>
      <c r="D271" s="713"/>
      <c r="E271" s="714">
        <v>3015</v>
      </c>
      <c r="F271" s="714">
        <v>90</v>
      </c>
      <c r="G271" s="715" t="s">
        <v>1055</v>
      </c>
      <c r="H271" s="711">
        <f t="shared" si="11"/>
        <v>596</v>
      </c>
      <c r="I271" s="706"/>
      <c r="J271" s="716">
        <v>119</v>
      </c>
      <c r="K271" s="717">
        <v>180</v>
      </c>
      <c r="L271" s="717">
        <v>119</v>
      </c>
      <c r="M271" s="773">
        <v>178</v>
      </c>
      <c r="N271" s="744"/>
      <c r="O271" s="744"/>
      <c r="P271" s="744"/>
      <c r="Q271" s="744"/>
      <c r="T271" s="683"/>
      <c r="U271" s="683"/>
      <c r="V271" s="683"/>
      <c r="W271" s="683"/>
      <c r="X271" s="683"/>
    </row>
    <row r="272" spans="2:20" ht="12">
      <c r="B272" s="720">
        <v>9</v>
      </c>
      <c r="C272" s="712" t="s">
        <v>1243</v>
      </c>
      <c r="D272" s="713"/>
      <c r="E272" s="714">
        <v>3002</v>
      </c>
      <c r="F272" s="714">
        <v>580</v>
      </c>
      <c r="G272" s="715" t="s">
        <v>1230</v>
      </c>
      <c r="H272" s="711">
        <f t="shared" si="11"/>
        <v>585</v>
      </c>
      <c r="I272" s="706"/>
      <c r="J272" s="716">
        <v>164</v>
      </c>
      <c r="K272" s="717">
        <v>141</v>
      </c>
      <c r="L272" s="717">
        <v>180</v>
      </c>
      <c r="M272" s="773">
        <v>100</v>
      </c>
      <c r="N272" s="744"/>
      <c r="O272" s="744"/>
      <c r="P272" s="744"/>
      <c r="Q272" s="744"/>
      <c r="R272" s="764"/>
      <c r="S272" s="764"/>
      <c r="T272" s="683"/>
    </row>
    <row r="273" spans="2:20" ht="12">
      <c r="B273" s="720">
        <v>10</v>
      </c>
      <c r="C273" s="712" t="s">
        <v>1174</v>
      </c>
      <c r="D273" s="713"/>
      <c r="E273" s="714">
        <v>3010</v>
      </c>
      <c r="F273" s="714">
        <v>31</v>
      </c>
      <c r="G273" s="715" t="s">
        <v>1175</v>
      </c>
      <c r="H273" s="711">
        <f t="shared" si="11"/>
        <v>540</v>
      </c>
      <c r="I273" s="706"/>
      <c r="J273" s="716">
        <v>136</v>
      </c>
      <c r="K273" s="717">
        <v>107</v>
      </c>
      <c r="L273" s="717">
        <v>180</v>
      </c>
      <c r="M273" s="773">
        <v>117</v>
      </c>
      <c r="N273" s="744"/>
      <c r="O273" s="744"/>
      <c r="P273" s="744"/>
      <c r="Q273" s="744"/>
      <c r="R273" s="764"/>
      <c r="S273" s="764"/>
      <c r="T273" s="683"/>
    </row>
    <row r="274" spans="2:20" ht="12">
      <c r="B274" s="720">
        <v>11</v>
      </c>
      <c r="C274" s="712" t="s">
        <v>1255</v>
      </c>
      <c r="D274" s="713"/>
      <c r="E274" s="714">
        <v>3014</v>
      </c>
      <c r="F274" s="714">
        <v>50</v>
      </c>
      <c r="G274" s="715" t="s">
        <v>1082</v>
      </c>
      <c r="H274" s="711">
        <f t="shared" si="11"/>
        <v>535</v>
      </c>
      <c r="I274" s="706"/>
      <c r="J274" s="716">
        <v>134</v>
      </c>
      <c r="K274" s="717">
        <v>174</v>
      </c>
      <c r="L274" s="717">
        <v>115</v>
      </c>
      <c r="M274" s="773">
        <v>112</v>
      </c>
      <c r="N274" s="744"/>
      <c r="O274" s="744"/>
      <c r="P274" s="744"/>
      <c r="Q274" s="744"/>
      <c r="R274" s="764"/>
      <c r="S274" s="764"/>
      <c r="T274" s="683"/>
    </row>
    <row r="275" spans="2:20" ht="12">
      <c r="B275" s="720">
        <v>12</v>
      </c>
      <c r="C275" s="712" t="s">
        <v>1183</v>
      </c>
      <c r="D275" s="713"/>
      <c r="E275" s="714">
        <v>3022</v>
      </c>
      <c r="F275" s="714">
        <v>178</v>
      </c>
      <c r="G275" s="715" t="s">
        <v>1184</v>
      </c>
      <c r="H275" s="711">
        <f t="shared" si="11"/>
        <v>457</v>
      </c>
      <c r="I275" s="706"/>
      <c r="J275" s="716">
        <v>62</v>
      </c>
      <c r="K275" s="717">
        <v>158</v>
      </c>
      <c r="L275" s="717">
        <v>180</v>
      </c>
      <c r="M275" s="773">
        <v>57</v>
      </c>
      <c r="N275" s="744"/>
      <c r="O275" s="744"/>
      <c r="P275" s="744"/>
      <c r="Q275" s="744"/>
      <c r="R275" s="764"/>
      <c r="S275" s="764"/>
      <c r="T275" s="683"/>
    </row>
    <row r="276" spans="2:20" ht="12">
      <c r="B276" s="720">
        <v>13</v>
      </c>
      <c r="C276" s="712" t="s">
        <v>1118</v>
      </c>
      <c r="D276" s="713"/>
      <c r="E276" s="714">
        <v>3020</v>
      </c>
      <c r="F276" s="714">
        <v>249</v>
      </c>
      <c r="G276" s="715" t="s">
        <v>1119</v>
      </c>
      <c r="H276" s="711">
        <f t="shared" si="11"/>
        <v>456</v>
      </c>
      <c r="I276" s="706"/>
      <c r="J276" s="716">
        <v>135</v>
      </c>
      <c r="K276" s="717">
        <v>63</v>
      </c>
      <c r="L276" s="717">
        <v>78</v>
      </c>
      <c r="M276" s="773">
        <v>180</v>
      </c>
      <c r="N276" s="744"/>
      <c r="O276" s="744"/>
      <c r="P276" s="744"/>
      <c r="Q276" s="744"/>
      <c r="R276" s="764"/>
      <c r="S276" s="764"/>
      <c r="T276" s="683"/>
    </row>
    <row r="277" spans="2:20" ht="12.75" thickBot="1">
      <c r="B277" s="730">
        <v>14</v>
      </c>
      <c r="C277" s="731" t="s">
        <v>1157</v>
      </c>
      <c r="D277" s="732"/>
      <c r="E277" s="733">
        <v>3019</v>
      </c>
      <c r="F277" s="733">
        <v>77</v>
      </c>
      <c r="G277" s="734" t="s">
        <v>1060</v>
      </c>
      <c r="H277" s="735">
        <f t="shared" si="11"/>
        <v>451</v>
      </c>
      <c r="I277" s="706"/>
      <c r="J277" s="736">
        <v>180</v>
      </c>
      <c r="K277" s="737">
        <v>58</v>
      </c>
      <c r="L277" s="737">
        <v>180</v>
      </c>
      <c r="M277" s="783">
        <v>33</v>
      </c>
      <c r="N277" s="744"/>
      <c r="O277" s="744"/>
      <c r="P277" s="744"/>
      <c r="Q277" s="744"/>
      <c r="R277" s="764"/>
      <c r="S277" s="764"/>
      <c r="T277" s="683"/>
    </row>
    <row r="278" spans="2:20" ht="9.75" customHeight="1">
      <c r="B278" s="763"/>
      <c r="C278" s="741"/>
      <c r="D278" s="741"/>
      <c r="E278" s="741"/>
      <c r="F278" s="741"/>
      <c r="G278" s="742"/>
      <c r="H278" s="742"/>
      <c r="I278" s="742"/>
      <c r="J278" s="743"/>
      <c r="K278" s="743"/>
      <c r="L278" s="743"/>
      <c r="M278" s="743"/>
      <c r="N278" s="744"/>
      <c r="O278" s="744"/>
      <c r="P278" s="744"/>
      <c r="Q278" s="744"/>
      <c r="R278" s="764"/>
      <c r="S278" s="764"/>
      <c r="T278" s="683"/>
    </row>
    <row r="279" spans="2:20" ht="12">
      <c r="B279" s="683"/>
      <c r="C279" s="683"/>
      <c r="D279" s="683"/>
      <c r="E279" s="683"/>
      <c r="F279" s="683"/>
      <c r="G279" s="683"/>
      <c r="H279" s="683"/>
      <c r="I279" s="683"/>
      <c r="J279" s="683"/>
      <c r="K279" s="683"/>
      <c r="L279" s="683"/>
      <c r="M279" s="683"/>
      <c r="N279" s="744"/>
      <c r="O279" s="744"/>
      <c r="P279" s="744"/>
      <c r="Q279" s="744"/>
      <c r="R279" s="764"/>
      <c r="S279" s="764"/>
      <c r="T279" s="683"/>
    </row>
    <row r="280" spans="2:20" ht="15" customHeight="1">
      <c r="B280" s="683"/>
      <c r="C280" s="683"/>
      <c r="D280" s="683"/>
      <c r="E280" s="683"/>
      <c r="F280" s="683"/>
      <c r="G280" s="683"/>
      <c r="H280" s="683"/>
      <c r="I280" s="683"/>
      <c r="J280" s="683"/>
      <c r="K280" s="683"/>
      <c r="L280" s="683"/>
      <c r="M280" s="683"/>
      <c r="N280" s="744"/>
      <c r="O280" s="744"/>
      <c r="P280" s="744"/>
      <c r="Q280" s="744"/>
      <c r="R280" s="764"/>
      <c r="S280" s="764"/>
      <c r="T280" s="683"/>
    </row>
    <row r="281" spans="2:20" ht="12">
      <c r="B281" s="683"/>
      <c r="C281" s="683"/>
      <c r="D281" s="683"/>
      <c r="E281" s="683"/>
      <c r="F281" s="683"/>
      <c r="G281" s="683"/>
      <c r="H281" s="683"/>
      <c r="I281" s="683"/>
      <c r="J281" s="683"/>
      <c r="K281" s="683"/>
      <c r="L281" s="683"/>
      <c r="M281" s="683"/>
      <c r="N281" s="683"/>
      <c r="O281" s="744"/>
      <c r="P281" s="744"/>
      <c r="Q281" s="744"/>
      <c r="R281" s="764"/>
      <c r="S281" s="764"/>
      <c r="T281" s="683"/>
    </row>
    <row r="282" spans="2:20" ht="12">
      <c r="B282" s="683"/>
      <c r="C282" s="683"/>
      <c r="D282" s="683"/>
      <c r="E282" s="683"/>
      <c r="F282" s="683"/>
      <c r="G282" s="683"/>
      <c r="H282" s="683"/>
      <c r="I282" s="683"/>
      <c r="J282" s="683"/>
      <c r="K282" s="683"/>
      <c r="L282" s="683"/>
      <c r="M282" s="683"/>
      <c r="N282" s="683"/>
      <c r="O282" s="744"/>
      <c r="P282" s="744"/>
      <c r="Q282" s="744"/>
      <c r="R282" s="764"/>
      <c r="S282" s="764"/>
      <c r="T282" s="683"/>
    </row>
    <row r="283" spans="2:23" ht="16.5">
      <c r="B283" s="683"/>
      <c r="C283" s="683"/>
      <c r="D283" s="683"/>
      <c r="E283" s="683"/>
      <c r="F283" s="683"/>
      <c r="G283" s="683"/>
      <c r="H283" s="683"/>
      <c r="I283" s="683"/>
      <c r="J283" s="683"/>
      <c r="K283" s="683"/>
      <c r="L283" s="683"/>
      <c r="M283" s="683"/>
      <c r="N283" s="683"/>
      <c r="O283" s="744"/>
      <c r="P283" s="744"/>
      <c r="Q283" s="744"/>
      <c r="R283" s="764"/>
      <c r="S283" s="813"/>
      <c r="T283" s="686"/>
      <c r="U283" s="814"/>
      <c r="V283" s="815"/>
      <c r="W283" s="815"/>
    </row>
    <row r="284" spans="2:20" ht="12">
      <c r="B284" s="683"/>
      <c r="C284" s="683"/>
      <c r="D284" s="683"/>
      <c r="E284" s="683"/>
      <c r="F284" s="683"/>
      <c r="G284" s="683"/>
      <c r="H284" s="683"/>
      <c r="I284" s="683"/>
      <c r="J284" s="683"/>
      <c r="K284" s="683"/>
      <c r="L284" s="683"/>
      <c r="M284" s="683"/>
      <c r="N284" s="683"/>
      <c r="O284" s="744"/>
      <c r="P284" s="744"/>
      <c r="Q284" s="744"/>
      <c r="R284" s="764"/>
      <c r="S284" s="764"/>
      <c r="T284" s="683"/>
    </row>
    <row r="285" spans="2:20" ht="12">
      <c r="B285" s="683"/>
      <c r="C285" s="683"/>
      <c r="D285" s="683"/>
      <c r="E285" s="683"/>
      <c r="F285" s="683"/>
      <c r="G285" s="683"/>
      <c r="H285" s="683"/>
      <c r="I285" s="683"/>
      <c r="J285" s="683"/>
      <c r="K285" s="683"/>
      <c r="L285" s="683"/>
      <c r="M285" s="683"/>
      <c r="N285" s="683"/>
      <c r="O285" s="744"/>
      <c r="P285" s="744"/>
      <c r="Q285" s="744"/>
      <c r="R285" s="764"/>
      <c r="S285" s="764"/>
      <c r="T285" s="683"/>
    </row>
    <row r="286" spans="2:20" ht="12">
      <c r="B286" s="683"/>
      <c r="C286" s="683"/>
      <c r="D286" s="683"/>
      <c r="E286" s="683"/>
      <c r="F286" s="683"/>
      <c r="G286" s="683"/>
      <c r="H286" s="683"/>
      <c r="I286" s="683"/>
      <c r="J286" s="683"/>
      <c r="K286" s="683"/>
      <c r="L286" s="683"/>
      <c r="M286" s="683"/>
      <c r="N286" s="683"/>
      <c r="O286" s="744"/>
      <c r="P286" s="744"/>
      <c r="Q286" s="744"/>
      <c r="R286" s="764"/>
      <c r="S286" s="764"/>
      <c r="T286" s="683"/>
    </row>
    <row r="287" spans="2:20" ht="12">
      <c r="B287" s="683"/>
      <c r="C287" s="683"/>
      <c r="D287" s="683"/>
      <c r="E287" s="683"/>
      <c r="F287" s="683"/>
      <c r="G287" s="683"/>
      <c r="H287" s="683"/>
      <c r="I287" s="683"/>
      <c r="J287" s="683"/>
      <c r="K287" s="683"/>
      <c r="L287" s="683"/>
      <c r="M287" s="683"/>
      <c r="N287" s="683"/>
      <c r="O287" s="816"/>
      <c r="P287" s="744"/>
      <c r="Q287" s="744"/>
      <c r="R287" s="764"/>
      <c r="S287" s="764"/>
      <c r="T287" s="683"/>
    </row>
    <row r="288" spans="1:24" s="764" customFormat="1" ht="16.5" customHeight="1">
      <c r="A288" s="683"/>
      <c r="B288" s="683"/>
      <c r="C288" s="683"/>
      <c r="D288" s="683"/>
      <c r="E288" s="683"/>
      <c r="F288" s="683"/>
      <c r="G288" s="683"/>
      <c r="H288" s="683"/>
      <c r="I288" s="683"/>
      <c r="J288" s="683"/>
      <c r="K288" s="683"/>
      <c r="L288" s="683"/>
      <c r="M288" s="683"/>
      <c r="N288" s="744"/>
      <c r="O288" s="744"/>
      <c r="P288" s="744"/>
      <c r="Q288" s="744"/>
      <c r="T288" s="683"/>
      <c r="U288" s="683"/>
      <c r="V288" s="683"/>
      <c r="W288" s="683"/>
      <c r="X288" s="683"/>
    </row>
    <row r="289" spans="1:24" s="764" customFormat="1" ht="16.5" customHeight="1">
      <c r="A289" s="683"/>
      <c r="B289" s="683"/>
      <c r="C289" s="683"/>
      <c r="D289" s="683"/>
      <c r="E289" s="683"/>
      <c r="F289" s="683"/>
      <c r="G289" s="683"/>
      <c r="H289" s="683"/>
      <c r="I289" s="683"/>
      <c r="J289" s="683"/>
      <c r="K289" s="683"/>
      <c r="L289" s="683"/>
      <c r="M289" s="683"/>
      <c r="N289" s="744"/>
      <c r="O289" s="744"/>
      <c r="P289" s="744"/>
      <c r="Q289" s="744"/>
      <c r="T289" s="683"/>
      <c r="U289" s="683"/>
      <c r="V289" s="683"/>
      <c r="W289" s="683"/>
      <c r="X289" s="683"/>
    </row>
    <row r="290" spans="1:24" s="764" customFormat="1" ht="12">
      <c r="A290" s="683"/>
      <c r="B290" s="683"/>
      <c r="C290" s="683"/>
      <c r="D290" s="683"/>
      <c r="E290" s="683"/>
      <c r="F290" s="683"/>
      <c r="G290" s="683"/>
      <c r="H290" s="683"/>
      <c r="I290" s="683"/>
      <c r="J290" s="683"/>
      <c r="K290" s="683"/>
      <c r="L290" s="683"/>
      <c r="M290" s="683"/>
      <c r="N290" s="683"/>
      <c r="O290" s="744"/>
      <c r="P290" s="744"/>
      <c r="Q290" s="744"/>
      <c r="T290" s="683"/>
      <c r="U290" s="683"/>
      <c r="V290" s="683"/>
      <c r="W290" s="683"/>
      <c r="X290" s="683"/>
    </row>
    <row r="291" spans="1:24" s="764" customFormat="1" ht="12">
      <c r="A291" s="683"/>
      <c r="B291" s="683"/>
      <c r="C291" s="683"/>
      <c r="D291" s="683"/>
      <c r="E291" s="683"/>
      <c r="F291" s="683"/>
      <c r="G291" s="683"/>
      <c r="H291" s="683"/>
      <c r="I291" s="683"/>
      <c r="J291" s="683"/>
      <c r="K291" s="683"/>
      <c r="L291" s="683"/>
      <c r="M291" s="683"/>
      <c r="N291" s="683"/>
      <c r="O291" s="744"/>
      <c r="P291" s="744"/>
      <c r="Q291" s="744"/>
      <c r="T291" s="683"/>
      <c r="U291" s="683"/>
      <c r="V291" s="683"/>
      <c r="W291" s="683"/>
      <c r="X291" s="683"/>
    </row>
    <row r="292" spans="1:24" s="764" customFormat="1" ht="12">
      <c r="A292" s="683"/>
      <c r="B292" s="683"/>
      <c r="C292" s="683"/>
      <c r="D292" s="683"/>
      <c r="E292" s="683"/>
      <c r="F292" s="683"/>
      <c r="G292" s="683"/>
      <c r="H292" s="683"/>
      <c r="I292" s="683"/>
      <c r="J292" s="683"/>
      <c r="K292" s="683"/>
      <c r="L292" s="683"/>
      <c r="M292" s="683"/>
      <c r="N292" s="744"/>
      <c r="O292" s="744"/>
      <c r="P292" s="744"/>
      <c r="Q292" s="744"/>
      <c r="T292" s="683"/>
      <c r="U292" s="683"/>
      <c r="V292" s="683"/>
      <c r="W292" s="683"/>
      <c r="X292" s="683"/>
    </row>
    <row r="293" spans="1:24" s="764" customFormat="1" ht="12">
      <c r="A293" s="683"/>
      <c r="B293" s="683"/>
      <c r="C293" s="683"/>
      <c r="D293" s="683"/>
      <c r="E293" s="683"/>
      <c r="F293" s="683"/>
      <c r="G293" s="683"/>
      <c r="H293" s="683"/>
      <c r="I293" s="683"/>
      <c r="J293" s="683"/>
      <c r="K293" s="683"/>
      <c r="L293" s="683"/>
      <c r="M293" s="683"/>
      <c r="N293" s="744"/>
      <c r="O293" s="744"/>
      <c r="P293" s="744"/>
      <c r="Q293" s="744"/>
      <c r="T293" s="683"/>
      <c r="U293" s="683"/>
      <c r="V293" s="683"/>
      <c r="W293" s="683"/>
      <c r="X293" s="683"/>
    </row>
    <row r="294" spans="1:24" s="764" customFormat="1" ht="12">
      <c r="A294" s="683"/>
      <c r="B294" s="683"/>
      <c r="C294" s="683"/>
      <c r="D294" s="683"/>
      <c r="E294" s="683"/>
      <c r="F294" s="683"/>
      <c r="G294" s="683"/>
      <c r="H294" s="683"/>
      <c r="I294" s="683"/>
      <c r="J294" s="683"/>
      <c r="K294" s="683"/>
      <c r="L294" s="683"/>
      <c r="M294" s="683"/>
      <c r="N294" s="744"/>
      <c r="O294" s="744"/>
      <c r="P294" s="744"/>
      <c r="Q294" s="744"/>
      <c r="T294" s="683"/>
      <c r="U294" s="683"/>
      <c r="V294" s="683"/>
      <c r="W294" s="683"/>
      <c r="X294" s="683"/>
    </row>
    <row r="295" spans="1:24" s="764" customFormat="1" ht="12">
      <c r="A295" s="683"/>
      <c r="B295" s="683"/>
      <c r="C295" s="683"/>
      <c r="D295" s="683"/>
      <c r="E295" s="683"/>
      <c r="F295" s="683"/>
      <c r="G295" s="683"/>
      <c r="H295" s="683"/>
      <c r="I295" s="683"/>
      <c r="J295" s="683"/>
      <c r="K295" s="683"/>
      <c r="L295" s="683"/>
      <c r="M295" s="683"/>
      <c r="N295" s="744"/>
      <c r="O295" s="744"/>
      <c r="P295" s="744"/>
      <c r="Q295" s="744"/>
      <c r="T295" s="683"/>
      <c r="U295" s="683"/>
      <c r="V295" s="683"/>
      <c r="W295" s="683"/>
      <c r="X295" s="683"/>
    </row>
    <row r="296" spans="1:24" s="764" customFormat="1" ht="12">
      <c r="A296" s="683"/>
      <c r="B296" s="683"/>
      <c r="C296" s="683"/>
      <c r="D296" s="683"/>
      <c r="E296" s="683"/>
      <c r="F296" s="683"/>
      <c r="G296" s="683"/>
      <c r="H296" s="683"/>
      <c r="I296" s="683"/>
      <c r="J296" s="683"/>
      <c r="K296" s="683"/>
      <c r="L296" s="683"/>
      <c r="M296" s="683"/>
      <c r="N296" s="744"/>
      <c r="O296" s="744"/>
      <c r="P296" s="744"/>
      <c r="Q296" s="744"/>
      <c r="T296" s="683"/>
      <c r="U296" s="683"/>
      <c r="V296" s="683"/>
      <c r="W296" s="683"/>
      <c r="X296" s="683"/>
    </row>
    <row r="297" spans="1:24" s="764" customFormat="1" ht="12">
      <c r="A297" s="683"/>
      <c r="B297" s="683"/>
      <c r="C297" s="683"/>
      <c r="D297" s="683"/>
      <c r="E297" s="683"/>
      <c r="F297" s="683"/>
      <c r="G297" s="683"/>
      <c r="H297" s="683"/>
      <c r="I297" s="683"/>
      <c r="J297" s="683"/>
      <c r="K297" s="683"/>
      <c r="L297" s="683"/>
      <c r="M297" s="683"/>
      <c r="N297" s="744"/>
      <c r="O297" s="744"/>
      <c r="P297" s="744"/>
      <c r="Q297" s="744"/>
      <c r="T297" s="683"/>
      <c r="U297" s="683"/>
      <c r="V297" s="683"/>
      <c r="W297" s="683"/>
      <c r="X297" s="683"/>
    </row>
    <row r="298" spans="1:24" s="764" customFormat="1" ht="12">
      <c r="A298" s="683"/>
      <c r="B298" s="683"/>
      <c r="C298" s="683"/>
      <c r="D298" s="683"/>
      <c r="E298" s="683"/>
      <c r="F298" s="683"/>
      <c r="G298" s="683"/>
      <c r="H298" s="683"/>
      <c r="I298" s="683"/>
      <c r="J298" s="683"/>
      <c r="K298" s="683"/>
      <c r="L298" s="683"/>
      <c r="M298" s="683"/>
      <c r="N298" s="744"/>
      <c r="O298" s="744"/>
      <c r="P298" s="744"/>
      <c r="Q298" s="744"/>
      <c r="T298" s="683"/>
      <c r="U298" s="683"/>
      <c r="V298" s="683"/>
      <c r="W298" s="683"/>
      <c r="X298" s="683"/>
    </row>
    <row r="299" spans="1:24" s="764" customFormat="1" ht="12">
      <c r="A299" s="683"/>
      <c r="B299" s="683"/>
      <c r="C299" s="683"/>
      <c r="D299" s="683"/>
      <c r="E299" s="683"/>
      <c r="F299" s="683"/>
      <c r="G299" s="683"/>
      <c r="H299" s="683"/>
      <c r="I299" s="683"/>
      <c r="J299" s="683"/>
      <c r="K299" s="683"/>
      <c r="L299" s="683"/>
      <c r="M299" s="683"/>
      <c r="N299" s="744"/>
      <c r="O299" s="744"/>
      <c r="P299" s="744"/>
      <c r="Q299" s="744"/>
      <c r="T299" s="683"/>
      <c r="U299" s="683"/>
      <c r="V299" s="683"/>
      <c r="W299" s="683"/>
      <c r="X299" s="683"/>
    </row>
    <row r="300" spans="1:24" s="764" customFormat="1" ht="12">
      <c r="A300" s="683"/>
      <c r="B300" s="683"/>
      <c r="C300" s="683"/>
      <c r="D300" s="683"/>
      <c r="E300" s="683"/>
      <c r="F300" s="683"/>
      <c r="G300" s="683"/>
      <c r="H300" s="683"/>
      <c r="I300" s="683"/>
      <c r="J300" s="683"/>
      <c r="K300" s="683"/>
      <c r="L300" s="683"/>
      <c r="M300" s="683"/>
      <c r="N300" s="744"/>
      <c r="O300" s="744"/>
      <c r="P300" s="744"/>
      <c r="Q300" s="744"/>
      <c r="T300" s="683"/>
      <c r="U300" s="683"/>
      <c r="V300" s="683"/>
      <c r="W300" s="683"/>
      <c r="X300" s="683"/>
    </row>
    <row r="301" spans="1:24" s="764" customFormat="1" ht="12">
      <c r="A301" s="683"/>
      <c r="B301" s="683"/>
      <c r="C301" s="683"/>
      <c r="D301" s="683"/>
      <c r="E301" s="683"/>
      <c r="F301" s="683"/>
      <c r="G301" s="683"/>
      <c r="H301" s="683"/>
      <c r="I301" s="683"/>
      <c r="J301" s="683"/>
      <c r="K301" s="683"/>
      <c r="L301" s="683"/>
      <c r="M301" s="683"/>
      <c r="N301" s="744"/>
      <c r="O301" s="744"/>
      <c r="P301" s="744"/>
      <c r="Q301" s="744"/>
      <c r="T301" s="683"/>
      <c r="U301" s="683"/>
      <c r="V301" s="683"/>
      <c r="W301" s="683"/>
      <c r="X301" s="683"/>
    </row>
    <row r="302" spans="1:24" s="764" customFormat="1" ht="12">
      <c r="A302" s="683"/>
      <c r="B302" s="683"/>
      <c r="C302" s="683"/>
      <c r="D302" s="683"/>
      <c r="E302" s="683"/>
      <c r="F302" s="683"/>
      <c r="G302" s="683"/>
      <c r="H302" s="683"/>
      <c r="I302" s="683"/>
      <c r="J302" s="683"/>
      <c r="K302" s="683"/>
      <c r="L302" s="683"/>
      <c r="M302" s="683"/>
      <c r="N302" s="744"/>
      <c r="O302" s="744"/>
      <c r="P302" s="744"/>
      <c r="Q302" s="744"/>
      <c r="T302" s="683"/>
      <c r="U302" s="683"/>
      <c r="V302" s="683"/>
      <c r="W302" s="683"/>
      <c r="X302" s="683"/>
    </row>
    <row r="303" spans="1:24" s="764" customFormat="1" ht="12">
      <c r="A303" s="683"/>
      <c r="B303" s="683"/>
      <c r="C303" s="683"/>
      <c r="D303" s="683"/>
      <c r="E303" s="683"/>
      <c r="F303" s="683"/>
      <c r="G303" s="683"/>
      <c r="H303" s="683"/>
      <c r="I303" s="683"/>
      <c r="J303" s="683"/>
      <c r="K303" s="683"/>
      <c r="L303" s="683"/>
      <c r="M303" s="683"/>
      <c r="N303" s="744"/>
      <c r="O303" s="744"/>
      <c r="P303" s="744"/>
      <c r="Q303" s="744"/>
      <c r="T303" s="683"/>
      <c r="U303" s="683"/>
      <c r="V303" s="683"/>
      <c r="W303" s="683"/>
      <c r="X303" s="683"/>
    </row>
    <row r="304" spans="1:24" s="764" customFormat="1" ht="12">
      <c r="A304" s="683"/>
      <c r="B304" s="683"/>
      <c r="C304" s="683"/>
      <c r="D304" s="683"/>
      <c r="E304" s="683"/>
      <c r="F304" s="683"/>
      <c r="G304" s="683"/>
      <c r="H304" s="683"/>
      <c r="I304" s="683"/>
      <c r="J304" s="683"/>
      <c r="K304" s="683"/>
      <c r="L304" s="683"/>
      <c r="M304" s="683"/>
      <c r="N304" s="744"/>
      <c r="O304" s="744"/>
      <c r="P304" s="744"/>
      <c r="Q304" s="744"/>
      <c r="T304" s="683"/>
      <c r="U304" s="683"/>
      <c r="V304" s="683"/>
      <c r="W304" s="683"/>
      <c r="X304" s="683"/>
    </row>
    <row r="305" spans="1:24" s="764" customFormat="1" ht="12">
      <c r="A305" s="683"/>
      <c r="B305" s="683"/>
      <c r="C305" s="683"/>
      <c r="D305" s="683"/>
      <c r="E305" s="683"/>
      <c r="F305" s="683"/>
      <c r="G305" s="683"/>
      <c r="H305" s="683"/>
      <c r="I305" s="683"/>
      <c r="J305" s="683"/>
      <c r="K305" s="683"/>
      <c r="L305" s="683"/>
      <c r="M305" s="683"/>
      <c r="N305" s="744"/>
      <c r="O305" s="744"/>
      <c r="P305" s="744"/>
      <c r="Q305" s="744"/>
      <c r="T305" s="683"/>
      <c r="U305" s="683"/>
      <c r="V305" s="683"/>
      <c r="W305" s="683"/>
      <c r="X305" s="683"/>
    </row>
    <row r="306" spans="1:24" s="764" customFormat="1" ht="12">
      <c r="A306" s="683"/>
      <c r="B306" s="683"/>
      <c r="C306" s="683"/>
      <c r="D306" s="683"/>
      <c r="E306" s="683"/>
      <c r="F306" s="683"/>
      <c r="G306" s="683"/>
      <c r="H306" s="683"/>
      <c r="I306" s="683"/>
      <c r="J306" s="683"/>
      <c r="K306" s="683"/>
      <c r="L306" s="683"/>
      <c r="M306" s="683"/>
      <c r="N306" s="744"/>
      <c r="O306" s="744"/>
      <c r="P306" s="744"/>
      <c r="Q306" s="744"/>
      <c r="T306" s="683"/>
      <c r="U306" s="683"/>
      <c r="V306" s="683"/>
      <c r="W306" s="683"/>
      <c r="X306" s="683"/>
    </row>
    <row r="307" spans="1:24" s="764" customFormat="1" ht="12">
      <c r="A307" s="683"/>
      <c r="B307" s="683"/>
      <c r="C307" s="683"/>
      <c r="D307" s="683"/>
      <c r="E307" s="683"/>
      <c r="F307" s="683"/>
      <c r="G307" s="683"/>
      <c r="H307" s="683"/>
      <c r="I307" s="683"/>
      <c r="J307" s="683"/>
      <c r="K307" s="683"/>
      <c r="L307" s="683"/>
      <c r="M307" s="683"/>
      <c r="N307" s="744"/>
      <c r="O307" s="744"/>
      <c r="P307" s="744"/>
      <c r="Q307" s="744"/>
      <c r="T307" s="683"/>
      <c r="U307" s="683"/>
      <c r="V307" s="683"/>
      <c r="W307" s="683"/>
      <c r="X307" s="683"/>
    </row>
    <row r="308" spans="1:24" s="764" customFormat="1" ht="12">
      <c r="A308" s="683"/>
      <c r="B308" s="683"/>
      <c r="C308" s="683"/>
      <c r="D308" s="683"/>
      <c r="E308" s="683"/>
      <c r="F308" s="683"/>
      <c r="G308" s="683"/>
      <c r="H308" s="683"/>
      <c r="I308" s="683"/>
      <c r="J308" s="683"/>
      <c r="K308" s="683"/>
      <c r="L308" s="683"/>
      <c r="M308" s="683"/>
      <c r="N308" s="744"/>
      <c r="O308" s="744"/>
      <c r="P308" s="744"/>
      <c r="Q308" s="744"/>
      <c r="T308" s="683"/>
      <c r="U308" s="683"/>
      <c r="V308" s="683"/>
      <c r="W308" s="683"/>
      <c r="X308" s="683"/>
    </row>
    <row r="309" spans="1:24" s="764" customFormat="1" ht="12">
      <c r="A309" s="683"/>
      <c r="B309" s="683"/>
      <c r="C309" s="683"/>
      <c r="D309" s="683"/>
      <c r="E309" s="683"/>
      <c r="F309" s="683"/>
      <c r="G309" s="683"/>
      <c r="H309" s="683"/>
      <c r="I309" s="683"/>
      <c r="J309" s="683"/>
      <c r="K309" s="683"/>
      <c r="L309" s="683"/>
      <c r="M309" s="683"/>
      <c r="N309" s="744"/>
      <c r="O309" s="744"/>
      <c r="P309" s="744"/>
      <c r="Q309" s="744"/>
      <c r="T309" s="683"/>
      <c r="U309" s="683"/>
      <c r="V309" s="683"/>
      <c r="W309" s="683"/>
      <c r="X309" s="683"/>
    </row>
    <row r="310" spans="1:24" s="764" customFormat="1" ht="12">
      <c r="A310" s="683"/>
      <c r="B310" s="683"/>
      <c r="C310" s="683"/>
      <c r="D310" s="683"/>
      <c r="E310" s="683"/>
      <c r="F310" s="683"/>
      <c r="G310" s="683"/>
      <c r="H310" s="683"/>
      <c r="I310" s="683"/>
      <c r="J310" s="683"/>
      <c r="K310" s="683"/>
      <c r="L310" s="683"/>
      <c r="M310" s="683"/>
      <c r="N310" s="744"/>
      <c r="O310" s="744"/>
      <c r="P310" s="744"/>
      <c r="Q310" s="744"/>
      <c r="T310" s="683"/>
      <c r="U310" s="683"/>
      <c r="V310" s="683"/>
      <c r="W310" s="683"/>
      <c r="X310" s="683"/>
    </row>
    <row r="311" spans="1:24" s="764" customFormat="1" ht="12">
      <c r="A311" s="683"/>
      <c r="B311" s="683"/>
      <c r="C311" s="683"/>
      <c r="D311" s="683"/>
      <c r="E311" s="683"/>
      <c r="F311" s="683"/>
      <c r="G311" s="683"/>
      <c r="H311" s="683"/>
      <c r="I311" s="683"/>
      <c r="J311" s="683"/>
      <c r="K311" s="683"/>
      <c r="L311" s="683"/>
      <c r="M311" s="683"/>
      <c r="N311" s="744"/>
      <c r="O311" s="744"/>
      <c r="P311" s="744"/>
      <c r="Q311" s="744"/>
      <c r="T311" s="683"/>
      <c r="U311" s="683"/>
      <c r="V311" s="683"/>
      <c r="W311" s="683"/>
      <c r="X311" s="683"/>
    </row>
    <row r="312" spans="1:24" s="764" customFormat="1" ht="12">
      <c r="A312" s="683"/>
      <c r="B312" s="683"/>
      <c r="C312" s="683"/>
      <c r="D312" s="683"/>
      <c r="E312" s="683"/>
      <c r="F312" s="683"/>
      <c r="G312" s="683"/>
      <c r="H312" s="683"/>
      <c r="I312" s="683"/>
      <c r="J312" s="683"/>
      <c r="K312" s="683"/>
      <c r="L312" s="683"/>
      <c r="M312" s="683"/>
      <c r="N312" s="744"/>
      <c r="O312" s="744"/>
      <c r="P312" s="744"/>
      <c r="Q312" s="744"/>
      <c r="T312" s="683"/>
      <c r="U312" s="683"/>
      <c r="V312" s="683"/>
      <c r="W312" s="683"/>
      <c r="X312" s="683"/>
    </row>
    <row r="313" spans="1:24" s="764" customFormat="1" ht="12">
      <c r="A313" s="683"/>
      <c r="B313" s="683"/>
      <c r="C313" s="683"/>
      <c r="D313" s="683"/>
      <c r="E313" s="683"/>
      <c r="F313" s="683"/>
      <c r="G313" s="683"/>
      <c r="H313" s="683"/>
      <c r="I313" s="683"/>
      <c r="J313" s="683"/>
      <c r="K313" s="683"/>
      <c r="L313" s="683"/>
      <c r="M313" s="683"/>
      <c r="N313" s="744"/>
      <c r="O313" s="744"/>
      <c r="P313" s="744"/>
      <c r="Q313" s="744"/>
      <c r="T313" s="683"/>
      <c r="U313" s="683"/>
      <c r="V313" s="683"/>
      <c r="W313" s="683"/>
      <c r="X313" s="683"/>
    </row>
    <row r="314" spans="1:24" s="764" customFormat="1" ht="12">
      <c r="A314" s="683"/>
      <c r="B314" s="683"/>
      <c r="C314" s="683"/>
      <c r="D314" s="683"/>
      <c r="E314" s="683"/>
      <c r="F314" s="683"/>
      <c r="G314" s="683"/>
      <c r="H314" s="683"/>
      <c r="I314" s="683"/>
      <c r="J314" s="683"/>
      <c r="K314" s="683"/>
      <c r="L314" s="683"/>
      <c r="M314" s="683"/>
      <c r="N314" s="744"/>
      <c r="O314" s="744"/>
      <c r="P314" s="744"/>
      <c r="Q314" s="744"/>
      <c r="T314" s="683"/>
      <c r="U314" s="683"/>
      <c r="V314" s="683"/>
      <c r="W314" s="683"/>
      <c r="X314" s="683"/>
    </row>
    <row r="315" spans="1:24" s="764" customFormat="1" ht="12">
      <c r="A315" s="683"/>
      <c r="B315" s="683"/>
      <c r="C315" s="683"/>
      <c r="D315" s="683"/>
      <c r="E315" s="683"/>
      <c r="F315" s="683"/>
      <c r="G315" s="683"/>
      <c r="H315" s="683"/>
      <c r="I315" s="683"/>
      <c r="J315" s="683"/>
      <c r="K315" s="683"/>
      <c r="L315" s="683"/>
      <c r="M315" s="683"/>
      <c r="N315" s="744"/>
      <c r="O315" s="744"/>
      <c r="P315" s="744"/>
      <c r="Q315" s="744"/>
      <c r="T315" s="683"/>
      <c r="U315" s="683"/>
      <c r="V315" s="683"/>
      <c r="W315" s="683"/>
      <c r="X315" s="683"/>
    </row>
    <row r="316" spans="1:24" s="764" customFormat="1" ht="12">
      <c r="A316" s="683"/>
      <c r="B316" s="683"/>
      <c r="C316" s="683"/>
      <c r="D316" s="683"/>
      <c r="E316" s="683"/>
      <c r="F316" s="683"/>
      <c r="G316" s="683"/>
      <c r="H316" s="683"/>
      <c r="I316" s="683"/>
      <c r="J316" s="683"/>
      <c r="K316" s="683"/>
      <c r="L316" s="683"/>
      <c r="M316" s="683"/>
      <c r="N316" s="744"/>
      <c r="O316" s="744"/>
      <c r="P316" s="744"/>
      <c r="Q316" s="744"/>
      <c r="T316" s="683"/>
      <c r="U316" s="683"/>
      <c r="V316" s="683"/>
      <c r="W316" s="683"/>
      <c r="X316" s="683"/>
    </row>
    <row r="317" spans="1:24" s="764" customFormat="1" ht="12">
      <c r="A317" s="683"/>
      <c r="B317" s="683"/>
      <c r="C317" s="683"/>
      <c r="D317" s="683"/>
      <c r="E317" s="683"/>
      <c r="F317" s="683"/>
      <c r="G317" s="683"/>
      <c r="H317" s="683"/>
      <c r="I317" s="683"/>
      <c r="J317" s="683"/>
      <c r="K317" s="683"/>
      <c r="L317" s="683"/>
      <c r="M317" s="683"/>
      <c r="N317" s="744"/>
      <c r="O317" s="744"/>
      <c r="P317" s="744"/>
      <c r="Q317" s="744"/>
      <c r="T317" s="683"/>
      <c r="U317" s="683"/>
      <c r="V317" s="683"/>
      <c r="W317" s="683"/>
      <c r="X317" s="683"/>
    </row>
    <row r="318" spans="1:24" s="764" customFormat="1" ht="12">
      <c r="A318" s="683"/>
      <c r="B318" s="683"/>
      <c r="C318" s="683"/>
      <c r="D318" s="683"/>
      <c r="E318" s="683"/>
      <c r="F318" s="683"/>
      <c r="G318" s="683"/>
      <c r="H318" s="683"/>
      <c r="I318" s="683"/>
      <c r="J318" s="683"/>
      <c r="K318" s="683"/>
      <c r="L318" s="683"/>
      <c r="M318" s="683"/>
      <c r="N318" s="744"/>
      <c r="O318" s="744"/>
      <c r="P318" s="744"/>
      <c r="Q318" s="744"/>
      <c r="T318" s="683"/>
      <c r="U318" s="683"/>
      <c r="V318" s="683"/>
      <c r="W318" s="683"/>
      <c r="X318" s="683"/>
    </row>
    <row r="319" spans="1:24" s="764" customFormat="1" ht="12">
      <c r="A319" s="683"/>
      <c r="B319" s="683"/>
      <c r="C319" s="683"/>
      <c r="D319" s="683"/>
      <c r="E319" s="683"/>
      <c r="F319" s="683"/>
      <c r="G319" s="683"/>
      <c r="H319" s="683"/>
      <c r="I319" s="683"/>
      <c r="J319" s="683"/>
      <c r="K319" s="683"/>
      <c r="L319" s="683"/>
      <c r="M319" s="683"/>
      <c r="N319" s="744"/>
      <c r="O319" s="744"/>
      <c r="P319" s="744"/>
      <c r="Q319" s="744"/>
      <c r="T319" s="683"/>
      <c r="U319" s="683"/>
      <c r="V319" s="683"/>
      <c r="W319" s="683"/>
      <c r="X319" s="683"/>
    </row>
    <row r="320" spans="1:24" s="764" customFormat="1" ht="12">
      <c r="A320" s="683"/>
      <c r="B320" s="683"/>
      <c r="C320" s="683"/>
      <c r="D320" s="683"/>
      <c r="E320" s="683"/>
      <c r="F320" s="683"/>
      <c r="G320" s="683"/>
      <c r="H320" s="683"/>
      <c r="I320" s="683"/>
      <c r="J320" s="683"/>
      <c r="K320" s="683"/>
      <c r="L320" s="683"/>
      <c r="M320" s="683"/>
      <c r="N320" s="744"/>
      <c r="O320" s="744"/>
      <c r="P320" s="744"/>
      <c r="Q320" s="744"/>
      <c r="T320" s="683"/>
      <c r="U320" s="683"/>
      <c r="V320" s="683"/>
      <c r="W320" s="683"/>
      <c r="X320" s="683"/>
    </row>
    <row r="321" spans="1:24" s="764" customFormat="1" ht="12">
      <c r="A321" s="683"/>
      <c r="B321" s="683"/>
      <c r="C321" s="683"/>
      <c r="D321" s="683"/>
      <c r="E321" s="683"/>
      <c r="F321" s="683"/>
      <c r="G321" s="683"/>
      <c r="H321" s="683"/>
      <c r="I321" s="683"/>
      <c r="J321" s="683"/>
      <c r="K321" s="683"/>
      <c r="L321" s="683"/>
      <c r="M321" s="683"/>
      <c r="N321" s="744"/>
      <c r="O321" s="744"/>
      <c r="P321" s="744"/>
      <c r="Q321" s="744"/>
      <c r="T321" s="683"/>
      <c r="U321" s="683"/>
      <c r="V321" s="683"/>
      <c r="W321" s="683"/>
      <c r="X321" s="683"/>
    </row>
    <row r="322" spans="1:24" s="764" customFormat="1" ht="12">
      <c r="A322" s="683"/>
      <c r="B322" s="683"/>
      <c r="C322" s="683"/>
      <c r="D322" s="683"/>
      <c r="E322" s="683"/>
      <c r="F322" s="683"/>
      <c r="G322" s="683"/>
      <c r="H322" s="683"/>
      <c r="I322" s="683"/>
      <c r="J322" s="683"/>
      <c r="K322" s="683"/>
      <c r="L322" s="683"/>
      <c r="M322" s="683"/>
      <c r="N322" s="744"/>
      <c r="O322" s="744"/>
      <c r="P322" s="744"/>
      <c r="Q322" s="744"/>
      <c r="T322" s="683"/>
      <c r="U322" s="683"/>
      <c r="V322" s="683"/>
      <c r="W322" s="683"/>
      <c r="X322" s="683"/>
    </row>
    <row r="323" spans="1:24" s="764" customFormat="1" ht="12">
      <c r="A323" s="683"/>
      <c r="B323" s="683"/>
      <c r="C323" s="683"/>
      <c r="D323" s="683"/>
      <c r="E323" s="683"/>
      <c r="F323" s="683"/>
      <c r="G323" s="683"/>
      <c r="H323" s="683"/>
      <c r="I323" s="683"/>
      <c r="J323" s="683"/>
      <c r="K323" s="683"/>
      <c r="L323" s="683"/>
      <c r="M323" s="683"/>
      <c r="N323" s="744"/>
      <c r="O323" s="744"/>
      <c r="P323" s="744"/>
      <c r="Q323" s="744"/>
      <c r="T323" s="683"/>
      <c r="U323" s="683"/>
      <c r="V323" s="683"/>
      <c r="W323" s="683"/>
      <c r="X323" s="683"/>
    </row>
    <row r="324" spans="1:24" s="764" customFormat="1" ht="12">
      <c r="A324" s="683"/>
      <c r="B324" s="683"/>
      <c r="C324" s="683"/>
      <c r="D324" s="683"/>
      <c r="E324" s="683"/>
      <c r="F324" s="683"/>
      <c r="G324" s="683"/>
      <c r="H324" s="683"/>
      <c r="I324" s="683"/>
      <c r="J324" s="683"/>
      <c r="K324" s="683"/>
      <c r="L324" s="683"/>
      <c r="M324" s="683"/>
      <c r="N324" s="744"/>
      <c r="O324" s="744"/>
      <c r="P324" s="744"/>
      <c r="Q324" s="744"/>
      <c r="T324" s="683"/>
      <c r="U324" s="683"/>
      <c r="V324" s="683"/>
      <c r="W324" s="683"/>
      <c r="X324" s="683"/>
    </row>
    <row r="325" spans="1:24" s="764" customFormat="1" ht="12">
      <c r="A325" s="683"/>
      <c r="B325" s="683"/>
      <c r="C325" s="683"/>
      <c r="D325" s="683"/>
      <c r="E325" s="683"/>
      <c r="F325" s="683"/>
      <c r="G325" s="683"/>
      <c r="H325" s="683"/>
      <c r="I325" s="683"/>
      <c r="J325" s="683"/>
      <c r="K325" s="683"/>
      <c r="L325" s="683"/>
      <c r="M325" s="683"/>
      <c r="N325" s="744"/>
      <c r="O325" s="744"/>
      <c r="P325" s="744"/>
      <c r="Q325" s="744"/>
      <c r="T325" s="683"/>
      <c r="U325" s="683"/>
      <c r="V325" s="683"/>
      <c r="W325" s="683"/>
      <c r="X325" s="683"/>
    </row>
    <row r="326" spans="1:24" s="764" customFormat="1" ht="12">
      <c r="A326" s="683"/>
      <c r="B326" s="683"/>
      <c r="C326" s="683"/>
      <c r="D326" s="683"/>
      <c r="E326" s="683"/>
      <c r="F326" s="683"/>
      <c r="G326" s="683"/>
      <c r="H326" s="683"/>
      <c r="I326" s="683"/>
      <c r="J326" s="683"/>
      <c r="K326" s="683"/>
      <c r="L326" s="683"/>
      <c r="M326" s="683"/>
      <c r="N326" s="744"/>
      <c r="O326" s="744"/>
      <c r="P326" s="744"/>
      <c r="Q326" s="744"/>
      <c r="T326" s="683"/>
      <c r="U326" s="683"/>
      <c r="V326" s="683"/>
      <c r="W326" s="683"/>
      <c r="X326" s="683"/>
    </row>
    <row r="327" spans="1:24" s="764" customFormat="1" ht="12">
      <c r="A327" s="683"/>
      <c r="B327" s="683"/>
      <c r="C327" s="683"/>
      <c r="D327" s="683"/>
      <c r="E327" s="683"/>
      <c r="F327" s="683"/>
      <c r="G327" s="683"/>
      <c r="H327" s="683"/>
      <c r="I327" s="683"/>
      <c r="J327" s="683"/>
      <c r="K327" s="683"/>
      <c r="L327" s="683"/>
      <c r="M327" s="683"/>
      <c r="N327" s="744"/>
      <c r="O327" s="744"/>
      <c r="P327" s="744"/>
      <c r="Q327" s="744"/>
      <c r="T327" s="683"/>
      <c r="U327" s="683"/>
      <c r="V327" s="683"/>
      <c r="W327" s="683"/>
      <c r="X327" s="683"/>
    </row>
    <row r="328" spans="1:24" s="764" customFormat="1" ht="12">
      <c r="A328" s="683"/>
      <c r="B328" s="683"/>
      <c r="C328" s="683"/>
      <c r="D328" s="683"/>
      <c r="E328" s="683"/>
      <c r="F328" s="683"/>
      <c r="G328" s="683"/>
      <c r="H328" s="683"/>
      <c r="I328" s="683"/>
      <c r="J328" s="683"/>
      <c r="K328" s="683"/>
      <c r="L328" s="683"/>
      <c r="M328" s="683"/>
      <c r="N328" s="744"/>
      <c r="O328" s="744"/>
      <c r="P328" s="744"/>
      <c r="Q328" s="744"/>
      <c r="T328" s="683"/>
      <c r="U328" s="683"/>
      <c r="V328" s="683"/>
      <c r="W328" s="683"/>
      <c r="X328" s="683"/>
    </row>
    <row r="329" spans="1:24" s="764" customFormat="1" ht="12">
      <c r="A329" s="683"/>
      <c r="B329" s="683"/>
      <c r="C329" s="683"/>
      <c r="D329" s="683"/>
      <c r="E329" s="683"/>
      <c r="F329" s="683"/>
      <c r="G329" s="683"/>
      <c r="H329" s="683"/>
      <c r="I329" s="683"/>
      <c r="J329" s="683"/>
      <c r="K329" s="683"/>
      <c r="L329" s="683"/>
      <c r="M329" s="683"/>
      <c r="N329" s="744"/>
      <c r="O329" s="744"/>
      <c r="P329" s="744"/>
      <c r="Q329" s="744"/>
      <c r="T329" s="683"/>
      <c r="U329" s="683"/>
      <c r="V329" s="683"/>
      <c r="W329" s="683"/>
      <c r="X329" s="683"/>
    </row>
    <row r="330" spans="1:24" s="764" customFormat="1" ht="12">
      <c r="A330" s="683"/>
      <c r="B330" s="683"/>
      <c r="C330" s="683"/>
      <c r="D330" s="683"/>
      <c r="E330" s="683"/>
      <c r="F330" s="683"/>
      <c r="G330" s="683"/>
      <c r="H330" s="683"/>
      <c r="I330" s="683"/>
      <c r="J330" s="683"/>
      <c r="K330" s="683"/>
      <c r="L330" s="683"/>
      <c r="M330" s="683"/>
      <c r="N330" s="744"/>
      <c r="O330" s="744"/>
      <c r="P330" s="744"/>
      <c r="Q330" s="744"/>
      <c r="T330" s="683"/>
      <c r="U330" s="683"/>
      <c r="V330" s="683"/>
      <c r="W330" s="683"/>
      <c r="X330" s="683"/>
    </row>
    <row r="331" spans="1:24" s="764" customFormat="1" ht="12">
      <c r="A331" s="683"/>
      <c r="B331" s="683"/>
      <c r="C331" s="683"/>
      <c r="D331" s="683"/>
      <c r="E331" s="683"/>
      <c r="F331" s="683"/>
      <c r="G331" s="683"/>
      <c r="H331" s="683"/>
      <c r="I331" s="683"/>
      <c r="J331" s="683"/>
      <c r="K331" s="683"/>
      <c r="L331" s="683"/>
      <c r="M331" s="683"/>
      <c r="N331" s="744"/>
      <c r="O331" s="744"/>
      <c r="P331" s="744"/>
      <c r="Q331" s="744"/>
      <c r="T331" s="683"/>
      <c r="U331" s="683"/>
      <c r="V331" s="683"/>
      <c r="W331" s="683"/>
      <c r="X331" s="683"/>
    </row>
    <row r="332" spans="1:24" s="764" customFormat="1" ht="12">
      <c r="A332" s="683"/>
      <c r="B332" s="683"/>
      <c r="C332" s="683"/>
      <c r="D332" s="683"/>
      <c r="E332" s="683"/>
      <c r="F332" s="683"/>
      <c r="G332" s="683"/>
      <c r="H332" s="683"/>
      <c r="I332" s="683"/>
      <c r="J332" s="683"/>
      <c r="K332" s="683"/>
      <c r="L332" s="683"/>
      <c r="M332" s="683"/>
      <c r="N332" s="744"/>
      <c r="O332" s="744"/>
      <c r="P332" s="744"/>
      <c r="Q332" s="744"/>
      <c r="T332" s="683"/>
      <c r="U332" s="683"/>
      <c r="V332" s="683"/>
      <c r="W332" s="683"/>
      <c r="X332" s="683"/>
    </row>
    <row r="333" spans="1:24" s="764" customFormat="1" ht="12">
      <c r="A333" s="683"/>
      <c r="B333" s="763"/>
      <c r="C333" s="741"/>
      <c r="D333" s="741"/>
      <c r="E333" s="741"/>
      <c r="F333" s="741"/>
      <c r="G333" s="742"/>
      <c r="H333" s="742"/>
      <c r="I333" s="742"/>
      <c r="J333" s="743"/>
      <c r="K333" s="743"/>
      <c r="L333" s="743"/>
      <c r="M333" s="743"/>
      <c r="N333" s="744"/>
      <c r="O333" s="744"/>
      <c r="P333" s="744"/>
      <c r="Q333" s="744"/>
      <c r="T333" s="683"/>
      <c r="U333" s="683"/>
      <c r="V333" s="683"/>
      <c r="W333" s="683"/>
      <c r="X333" s="683"/>
    </row>
    <row r="334" spans="1:24" s="764" customFormat="1" ht="17.25" customHeight="1">
      <c r="A334" s="683"/>
      <c r="B334" s="683"/>
      <c r="C334" s="683"/>
      <c r="D334" s="683"/>
      <c r="E334" s="683"/>
      <c r="F334" s="683"/>
      <c r="G334" s="683"/>
      <c r="H334" s="683"/>
      <c r="I334" s="683"/>
      <c r="J334" s="683"/>
      <c r="K334" s="683"/>
      <c r="L334" s="683"/>
      <c r="M334" s="683"/>
      <c r="N334" s="744"/>
      <c r="O334" s="816"/>
      <c r="P334" s="744"/>
      <c r="Q334" s="744"/>
      <c r="T334" s="683"/>
      <c r="U334" s="683"/>
      <c r="V334" s="683"/>
      <c r="W334" s="683"/>
      <c r="X334" s="683"/>
    </row>
    <row r="335" spans="1:24" s="764" customFormat="1" ht="12">
      <c r="A335" s="683"/>
      <c r="B335" s="683"/>
      <c r="C335" s="683"/>
      <c r="D335" s="683"/>
      <c r="E335" s="683"/>
      <c r="F335" s="683"/>
      <c r="G335" s="683"/>
      <c r="H335" s="683"/>
      <c r="I335" s="683"/>
      <c r="J335" s="683"/>
      <c r="K335" s="683"/>
      <c r="L335" s="683"/>
      <c r="M335" s="683"/>
      <c r="N335" s="744"/>
      <c r="O335" s="816"/>
      <c r="P335" s="744"/>
      <c r="Q335" s="744"/>
      <c r="T335" s="683"/>
      <c r="U335" s="683"/>
      <c r="V335" s="683"/>
      <c r="W335" s="683"/>
      <c r="X335" s="683"/>
    </row>
    <row r="336" spans="1:24" s="764" customFormat="1" ht="12">
      <c r="A336" s="683"/>
      <c r="B336" s="683"/>
      <c r="C336" s="683"/>
      <c r="D336" s="683"/>
      <c r="E336" s="683"/>
      <c r="F336" s="683"/>
      <c r="G336" s="683"/>
      <c r="H336" s="683"/>
      <c r="I336" s="683"/>
      <c r="J336" s="683"/>
      <c r="K336" s="683"/>
      <c r="L336" s="683"/>
      <c r="M336" s="683"/>
      <c r="N336" s="683"/>
      <c r="O336" s="683"/>
      <c r="P336" s="683"/>
      <c r="Q336" s="744"/>
      <c r="T336" s="683"/>
      <c r="U336" s="683"/>
      <c r="V336" s="683"/>
      <c r="W336" s="683"/>
      <c r="X336" s="683"/>
    </row>
    <row r="337" spans="1:24" s="764" customFormat="1" ht="12">
      <c r="A337" s="683"/>
      <c r="B337" s="683"/>
      <c r="C337" s="683"/>
      <c r="D337" s="683"/>
      <c r="E337" s="683"/>
      <c r="F337" s="683"/>
      <c r="G337" s="683"/>
      <c r="H337" s="683"/>
      <c r="I337" s="683"/>
      <c r="J337" s="683"/>
      <c r="K337" s="683"/>
      <c r="L337" s="683"/>
      <c r="M337" s="683"/>
      <c r="N337" s="683"/>
      <c r="O337" s="683"/>
      <c r="P337" s="683"/>
      <c r="Q337" s="744"/>
      <c r="T337" s="683"/>
      <c r="U337" s="683"/>
      <c r="V337" s="683"/>
      <c r="W337" s="683"/>
      <c r="X337" s="683"/>
    </row>
    <row r="338" spans="1:24" s="764" customFormat="1" ht="12">
      <c r="A338" s="683"/>
      <c r="B338" s="683"/>
      <c r="C338" s="683"/>
      <c r="D338" s="683"/>
      <c r="E338" s="683"/>
      <c r="F338" s="683"/>
      <c r="G338" s="683"/>
      <c r="H338" s="683"/>
      <c r="I338" s="683"/>
      <c r="J338" s="683"/>
      <c r="K338" s="683"/>
      <c r="L338" s="683"/>
      <c r="M338" s="683"/>
      <c r="N338" s="683"/>
      <c r="O338" s="683"/>
      <c r="P338" s="683"/>
      <c r="Q338" s="744"/>
      <c r="T338" s="683"/>
      <c r="U338" s="683"/>
      <c r="V338" s="683"/>
      <c r="W338" s="683"/>
      <c r="X338" s="683"/>
    </row>
    <row r="339" spans="1:24" s="764" customFormat="1" ht="12">
      <c r="A339" s="683"/>
      <c r="B339" s="683"/>
      <c r="C339" s="683"/>
      <c r="D339" s="683"/>
      <c r="E339" s="683"/>
      <c r="F339" s="683"/>
      <c r="G339" s="683"/>
      <c r="H339" s="683"/>
      <c r="I339" s="683"/>
      <c r="J339" s="683"/>
      <c r="K339" s="683"/>
      <c r="L339" s="683"/>
      <c r="M339" s="683"/>
      <c r="N339" s="683"/>
      <c r="O339" s="683"/>
      <c r="P339" s="744"/>
      <c r="Q339" s="744"/>
      <c r="T339" s="683"/>
      <c r="U339" s="683"/>
      <c r="V339" s="683"/>
      <c r="W339" s="683"/>
      <c r="X339" s="683"/>
    </row>
    <row r="340" spans="1:24" s="764" customFormat="1" ht="12">
      <c r="A340" s="683"/>
      <c r="B340" s="683"/>
      <c r="C340" s="683"/>
      <c r="D340" s="683"/>
      <c r="E340" s="683"/>
      <c r="F340" s="683"/>
      <c r="G340" s="683"/>
      <c r="H340" s="683"/>
      <c r="I340" s="683"/>
      <c r="J340" s="683"/>
      <c r="K340" s="683"/>
      <c r="L340" s="683"/>
      <c r="M340" s="683"/>
      <c r="N340" s="683"/>
      <c r="O340" s="683"/>
      <c r="P340" s="683"/>
      <c r="Q340" s="744"/>
      <c r="T340" s="683"/>
      <c r="U340" s="683"/>
      <c r="V340" s="683"/>
      <c r="W340" s="683"/>
      <c r="X340" s="683"/>
    </row>
    <row r="341" spans="1:24" s="764" customFormat="1" ht="12">
      <c r="A341" s="683"/>
      <c r="B341" s="683"/>
      <c r="C341" s="683"/>
      <c r="D341" s="683"/>
      <c r="E341" s="683"/>
      <c r="F341" s="683"/>
      <c r="G341" s="683"/>
      <c r="H341" s="683"/>
      <c r="I341" s="683"/>
      <c r="J341" s="683"/>
      <c r="K341" s="683"/>
      <c r="L341" s="683"/>
      <c r="M341" s="683"/>
      <c r="N341" s="683"/>
      <c r="O341" s="683"/>
      <c r="P341" s="683"/>
      <c r="Q341" s="744"/>
      <c r="R341" s="744"/>
      <c r="U341" s="683"/>
      <c r="V341" s="683"/>
      <c r="W341" s="683"/>
      <c r="X341" s="683"/>
    </row>
    <row r="342" spans="1:24" s="764" customFormat="1" ht="12">
      <c r="A342" s="683"/>
      <c r="B342" s="683"/>
      <c r="C342" s="683"/>
      <c r="D342" s="683"/>
      <c r="E342" s="683"/>
      <c r="F342" s="683"/>
      <c r="G342" s="683"/>
      <c r="H342" s="683"/>
      <c r="I342" s="683"/>
      <c r="J342" s="683"/>
      <c r="K342" s="683"/>
      <c r="L342" s="683"/>
      <c r="M342" s="683"/>
      <c r="N342" s="683"/>
      <c r="O342" s="683"/>
      <c r="P342" s="683"/>
      <c r="Q342" s="744"/>
      <c r="R342" s="744"/>
      <c r="U342" s="683"/>
      <c r="V342" s="683"/>
      <c r="W342" s="683"/>
      <c r="X342" s="683"/>
    </row>
    <row r="343" spans="1:24" s="764" customFormat="1" ht="12">
      <c r="A343" s="683"/>
      <c r="B343" s="683"/>
      <c r="C343" s="683"/>
      <c r="D343" s="683"/>
      <c r="E343" s="683"/>
      <c r="F343" s="683"/>
      <c r="G343" s="683"/>
      <c r="H343" s="683"/>
      <c r="I343" s="683"/>
      <c r="J343" s="683"/>
      <c r="K343" s="683"/>
      <c r="L343" s="683"/>
      <c r="M343" s="683"/>
      <c r="N343" s="683"/>
      <c r="O343" s="683"/>
      <c r="P343" s="683"/>
      <c r="Q343" s="744"/>
      <c r="R343" s="744"/>
      <c r="U343" s="683"/>
      <c r="V343" s="683"/>
      <c r="W343" s="683"/>
      <c r="X343" s="683"/>
    </row>
    <row r="344" spans="1:24" s="764" customFormat="1" ht="12">
      <c r="A344" s="683"/>
      <c r="B344" s="683"/>
      <c r="C344" s="683"/>
      <c r="D344" s="683"/>
      <c r="E344" s="683"/>
      <c r="F344" s="683"/>
      <c r="G344" s="683"/>
      <c r="H344" s="683"/>
      <c r="I344" s="683"/>
      <c r="J344" s="683"/>
      <c r="K344" s="683"/>
      <c r="L344" s="683"/>
      <c r="M344" s="683"/>
      <c r="N344" s="683"/>
      <c r="O344" s="683"/>
      <c r="P344" s="683"/>
      <c r="Q344" s="744"/>
      <c r="R344" s="744"/>
      <c r="U344" s="683"/>
      <c r="V344" s="683"/>
      <c r="W344" s="683"/>
      <c r="X344" s="683"/>
    </row>
    <row r="345" spans="1:24" s="764" customFormat="1" ht="12">
      <c r="A345" s="683"/>
      <c r="B345" s="683"/>
      <c r="C345" s="683"/>
      <c r="D345" s="683"/>
      <c r="E345" s="683"/>
      <c r="F345" s="683"/>
      <c r="G345" s="683"/>
      <c r="H345" s="683"/>
      <c r="I345" s="683"/>
      <c r="J345" s="683"/>
      <c r="K345" s="683"/>
      <c r="L345" s="683"/>
      <c r="M345" s="683"/>
      <c r="N345" s="683"/>
      <c r="O345" s="683"/>
      <c r="P345" s="683"/>
      <c r="Q345" s="744"/>
      <c r="R345" s="744"/>
      <c r="U345" s="683"/>
      <c r="V345" s="683"/>
      <c r="W345" s="683"/>
      <c r="X345" s="683"/>
    </row>
    <row r="346" spans="1:24" s="764" customFormat="1" ht="12">
      <c r="A346" s="683"/>
      <c r="B346" s="683"/>
      <c r="C346" s="683"/>
      <c r="D346" s="683"/>
      <c r="E346" s="683"/>
      <c r="F346" s="683"/>
      <c r="G346" s="683"/>
      <c r="H346" s="683"/>
      <c r="I346" s="683"/>
      <c r="J346" s="683"/>
      <c r="K346" s="683"/>
      <c r="L346" s="683"/>
      <c r="M346" s="683"/>
      <c r="N346" s="683"/>
      <c r="O346" s="683"/>
      <c r="P346" s="683"/>
      <c r="Q346" s="744"/>
      <c r="R346" s="744"/>
      <c r="U346" s="683"/>
      <c r="V346" s="683"/>
      <c r="W346" s="683"/>
      <c r="X346" s="683"/>
    </row>
    <row r="347" spans="1:24" s="764" customFormat="1" ht="12">
      <c r="A347" s="683"/>
      <c r="B347" s="683"/>
      <c r="C347" s="683"/>
      <c r="D347" s="683"/>
      <c r="E347" s="683"/>
      <c r="F347" s="683"/>
      <c r="G347" s="683"/>
      <c r="H347" s="683"/>
      <c r="I347" s="683"/>
      <c r="J347" s="683"/>
      <c r="K347" s="683"/>
      <c r="L347" s="683"/>
      <c r="M347" s="683"/>
      <c r="N347" s="683"/>
      <c r="O347" s="683"/>
      <c r="P347" s="683"/>
      <c r="Q347" s="744"/>
      <c r="R347" s="744"/>
      <c r="U347" s="683"/>
      <c r="V347" s="683"/>
      <c r="W347" s="683"/>
      <c r="X347" s="683"/>
    </row>
    <row r="348" spans="1:24" s="764" customFormat="1" ht="12">
      <c r="A348" s="683"/>
      <c r="B348" s="683"/>
      <c r="C348" s="683"/>
      <c r="D348" s="683"/>
      <c r="E348" s="683"/>
      <c r="F348" s="683"/>
      <c r="G348" s="683"/>
      <c r="H348" s="683"/>
      <c r="I348" s="683"/>
      <c r="J348" s="683"/>
      <c r="K348" s="683"/>
      <c r="L348" s="683"/>
      <c r="M348" s="683"/>
      <c r="N348" s="683"/>
      <c r="O348" s="683"/>
      <c r="P348" s="817"/>
      <c r="Q348" s="683"/>
      <c r="R348" s="744"/>
      <c r="U348" s="683"/>
      <c r="V348" s="683"/>
      <c r="W348" s="683"/>
      <c r="X348" s="683"/>
    </row>
    <row r="349" spans="1:24" s="764" customFormat="1" ht="12">
      <c r="A349" s="683"/>
      <c r="B349" s="683"/>
      <c r="C349" s="683"/>
      <c r="D349" s="683"/>
      <c r="E349" s="683"/>
      <c r="F349" s="683"/>
      <c r="G349" s="683"/>
      <c r="H349" s="683"/>
      <c r="I349" s="683"/>
      <c r="J349" s="683"/>
      <c r="K349" s="683"/>
      <c r="L349" s="683"/>
      <c r="M349" s="683"/>
      <c r="N349" s="683"/>
      <c r="O349" s="683"/>
      <c r="P349" s="816"/>
      <c r="Q349" s="744"/>
      <c r="R349" s="744"/>
      <c r="U349" s="683"/>
      <c r="V349" s="683"/>
      <c r="W349" s="683"/>
      <c r="X349" s="683"/>
    </row>
    <row r="350" spans="1:24" s="764" customFormat="1" ht="12">
      <c r="A350" s="683"/>
      <c r="B350" s="683"/>
      <c r="C350" s="683"/>
      <c r="D350" s="683"/>
      <c r="E350" s="683"/>
      <c r="F350" s="683"/>
      <c r="G350" s="683"/>
      <c r="H350" s="683"/>
      <c r="I350" s="683"/>
      <c r="J350" s="683"/>
      <c r="K350" s="683"/>
      <c r="L350" s="683"/>
      <c r="M350" s="683"/>
      <c r="N350" s="683"/>
      <c r="O350" s="683"/>
      <c r="P350" s="817"/>
      <c r="Q350" s="683"/>
      <c r="R350" s="744"/>
      <c r="U350" s="683"/>
      <c r="V350" s="683"/>
      <c r="W350" s="683"/>
      <c r="X350" s="683"/>
    </row>
    <row r="351" spans="1:24" s="764" customFormat="1" ht="12">
      <c r="A351" s="683"/>
      <c r="B351" s="683"/>
      <c r="C351" s="683"/>
      <c r="D351" s="683"/>
      <c r="E351" s="683"/>
      <c r="F351" s="683"/>
      <c r="G351" s="683"/>
      <c r="H351" s="683"/>
      <c r="I351" s="683"/>
      <c r="J351" s="683"/>
      <c r="K351" s="683"/>
      <c r="L351" s="683"/>
      <c r="M351" s="683"/>
      <c r="N351" s="683"/>
      <c r="O351" s="683"/>
      <c r="P351" s="817"/>
      <c r="Q351" s="683"/>
      <c r="R351" s="744"/>
      <c r="U351" s="683"/>
      <c r="V351" s="683"/>
      <c r="W351" s="683"/>
      <c r="X351" s="683"/>
    </row>
    <row r="352" spans="1:24" s="764" customFormat="1" ht="12">
      <c r="A352" s="683"/>
      <c r="B352" s="683"/>
      <c r="C352" s="683"/>
      <c r="D352" s="683"/>
      <c r="E352" s="683"/>
      <c r="F352" s="683"/>
      <c r="G352" s="683"/>
      <c r="H352" s="683"/>
      <c r="I352" s="683"/>
      <c r="J352" s="683"/>
      <c r="K352" s="683"/>
      <c r="L352" s="683"/>
      <c r="M352" s="683"/>
      <c r="N352" s="683"/>
      <c r="O352" s="683"/>
      <c r="P352" s="816"/>
      <c r="Q352" s="744"/>
      <c r="R352" s="744"/>
      <c r="U352" s="683"/>
      <c r="V352" s="683"/>
      <c r="W352" s="683"/>
      <c r="X352" s="683"/>
    </row>
    <row r="353" spans="1:24" s="764" customFormat="1" ht="12">
      <c r="A353" s="683"/>
      <c r="B353" s="683"/>
      <c r="C353" s="683"/>
      <c r="D353" s="683"/>
      <c r="E353" s="683"/>
      <c r="F353" s="683"/>
      <c r="G353" s="683"/>
      <c r="H353" s="683"/>
      <c r="I353" s="683"/>
      <c r="J353" s="683"/>
      <c r="K353" s="683"/>
      <c r="L353" s="683"/>
      <c r="M353" s="683"/>
      <c r="N353" s="683"/>
      <c r="O353" s="683"/>
      <c r="P353" s="816"/>
      <c r="Q353" s="744"/>
      <c r="R353" s="744"/>
      <c r="U353" s="683"/>
      <c r="V353" s="683"/>
      <c r="W353" s="683"/>
      <c r="X353" s="683"/>
    </row>
    <row r="354" spans="1:24" s="764" customFormat="1" ht="12">
      <c r="A354" s="683"/>
      <c r="B354" s="683"/>
      <c r="C354" s="683"/>
      <c r="D354" s="683"/>
      <c r="E354" s="683"/>
      <c r="F354" s="683"/>
      <c r="G354" s="683"/>
      <c r="H354" s="683"/>
      <c r="I354" s="683"/>
      <c r="J354" s="683"/>
      <c r="K354" s="683"/>
      <c r="L354" s="683"/>
      <c r="M354" s="683"/>
      <c r="N354" s="683"/>
      <c r="O354" s="683"/>
      <c r="P354" s="816"/>
      <c r="Q354" s="744"/>
      <c r="R354" s="744"/>
      <c r="U354" s="683"/>
      <c r="V354" s="683"/>
      <c r="W354" s="683"/>
      <c r="X354" s="683"/>
    </row>
    <row r="355" spans="1:24" s="764" customFormat="1" ht="12">
      <c r="A355" s="683"/>
      <c r="B355" s="683"/>
      <c r="C355" s="683"/>
      <c r="D355" s="683"/>
      <c r="E355" s="683"/>
      <c r="F355" s="683"/>
      <c r="G355" s="683"/>
      <c r="H355" s="683"/>
      <c r="I355" s="683"/>
      <c r="J355" s="683"/>
      <c r="K355" s="683"/>
      <c r="L355" s="683"/>
      <c r="M355" s="683"/>
      <c r="N355" s="683"/>
      <c r="O355" s="683"/>
      <c r="P355" s="817"/>
      <c r="Q355" s="683"/>
      <c r="R355" s="744"/>
      <c r="U355" s="683"/>
      <c r="V355" s="683"/>
      <c r="W355" s="683"/>
      <c r="X355" s="683"/>
    </row>
    <row r="356" spans="1:24" s="764" customFormat="1" ht="12">
      <c r="A356" s="683"/>
      <c r="B356" s="683"/>
      <c r="C356" s="683"/>
      <c r="D356" s="683"/>
      <c r="E356" s="683"/>
      <c r="F356" s="683"/>
      <c r="G356" s="683"/>
      <c r="H356" s="683"/>
      <c r="I356" s="683"/>
      <c r="J356" s="683"/>
      <c r="K356" s="683"/>
      <c r="L356" s="683"/>
      <c r="M356" s="683"/>
      <c r="N356" s="683"/>
      <c r="O356" s="683"/>
      <c r="P356" s="816"/>
      <c r="Q356" s="744"/>
      <c r="R356" s="744"/>
      <c r="U356" s="683"/>
      <c r="V356" s="683"/>
      <c r="W356" s="683"/>
      <c r="X356" s="683"/>
    </row>
    <row r="357" spans="1:24" s="764" customFormat="1" ht="12">
      <c r="A357" s="683"/>
      <c r="B357" s="683"/>
      <c r="C357" s="683"/>
      <c r="D357" s="683"/>
      <c r="E357" s="683"/>
      <c r="F357" s="683"/>
      <c r="G357" s="683"/>
      <c r="H357" s="683"/>
      <c r="I357" s="683"/>
      <c r="J357" s="683"/>
      <c r="K357" s="683"/>
      <c r="L357" s="683"/>
      <c r="M357" s="683"/>
      <c r="N357" s="683"/>
      <c r="O357" s="683"/>
      <c r="P357" s="816"/>
      <c r="Q357" s="744"/>
      <c r="R357" s="744"/>
      <c r="U357" s="683"/>
      <c r="V357" s="683"/>
      <c r="W357" s="683"/>
      <c r="X357" s="683"/>
    </row>
    <row r="358" spans="1:24" s="764" customFormat="1" ht="12">
      <c r="A358" s="683"/>
      <c r="B358" s="683"/>
      <c r="C358" s="683"/>
      <c r="D358" s="683"/>
      <c r="E358" s="683"/>
      <c r="F358" s="683"/>
      <c r="G358" s="683"/>
      <c r="H358" s="683"/>
      <c r="I358" s="683"/>
      <c r="J358" s="683"/>
      <c r="K358" s="683"/>
      <c r="L358" s="683"/>
      <c r="M358" s="683"/>
      <c r="N358" s="683"/>
      <c r="O358" s="683"/>
      <c r="P358" s="816"/>
      <c r="Q358" s="744"/>
      <c r="R358" s="744"/>
      <c r="U358" s="683"/>
      <c r="V358" s="683"/>
      <c r="W358" s="683"/>
      <c r="X358" s="683"/>
    </row>
    <row r="359" spans="1:24" s="764" customFormat="1" ht="12">
      <c r="A359" s="683"/>
      <c r="B359" s="683"/>
      <c r="C359" s="683"/>
      <c r="D359" s="683"/>
      <c r="E359" s="683"/>
      <c r="F359" s="683"/>
      <c r="G359" s="683"/>
      <c r="H359" s="683"/>
      <c r="I359" s="683"/>
      <c r="J359" s="683"/>
      <c r="K359" s="683"/>
      <c r="L359" s="683"/>
      <c r="M359" s="683"/>
      <c r="N359" s="683"/>
      <c r="O359" s="683"/>
      <c r="P359" s="816"/>
      <c r="Q359" s="744"/>
      <c r="R359" s="744"/>
      <c r="U359" s="683"/>
      <c r="V359" s="683"/>
      <c r="W359" s="683"/>
      <c r="X359" s="683"/>
    </row>
    <row r="360" spans="1:24" s="764" customFormat="1" ht="12">
      <c r="A360" s="683"/>
      <c r="B360" s="683"/>
      <c r="C360" s="683"/>
      <c r="D360" s="683"/>
      <c r="E360" s="683"/>
      <c r="F360" s="683"/>
      <c r="G360" s="683"/>
      <c r="H360" s="683"/>
      <c r="I360" s="683"/>
      <c r="J360" s="683"/>
      <c r="K360" s="683"/>
      <c r="L360" s="683"/>
      <c r="M360" s="683"/>
      <c r="N360" s="683"/>
      <c r="O360" s="683"/>
      <c r="P360" s="816"/>
      <c r="Q360" s="744"/>
      <c r="R360" s="744"/>
      <c r="U360" s="683"/>
      <c r="V360" s="683"/>
      <c r="W360" s="683"/>
      <c r="X360" s="683"/>
    </row>
    <row r="361" spans="1:24" s="764" customFormat="1" ht="12">
      <c r="A361" s="683"/>
      <c r="B361" s="683"/>
      <c r="C361" s="683"/>
      <c r="D361" s="683"/>
      <c r="E361" s="683"/>
      <c r="F361" s="683"/>
      <c r="G361" s="683"/>
      <c r="H361" s="683"/>
      <c r="I361" s="683"/>
      <c r="J361" s="683"/>
      <c r="K361" s="683"/>
      <c r="L361" s="683"/>
      <c r="M361" s="683"/>
      <c r="N361" s="683"/>
      <c r="O361" s="683"/>
      <c r="P361" s="816"/>
      <c r="Q361" s="744"/>
      <c r="R361" s="744"/>
      <c r="U361" s="683"/>
      <c r="V361" s="683"/>
      <c r="W361" s="683"/>
      <c r="X361" s="683"/>
    </row>
    <row r="362" spans="1:24" s="764" customFormat="1" ht="12">
      <c r="A362" s="683"/>
      <c r="B362" s="683"/>
      <c r="C362" s="683"/>
      <c r="D362" s="683"/>
      <c r="E362" s="683"/>
      <c r="F362" s="683"/>
      <c r="G362" s="683"/>
      <c r="H362" s="683"/>
      <c r="I362" s="683"/>
      <c r="J362" s="683"/>
      <c r="K362" s="683"/>
      <c r="L362" s="683"/>
      <c r="M362" s="683"/>
      <c r="N362" s="683"/>
      <c r="O362" s="683"/>
      <c r="P362" s="816"/>
      <c r="Q362" s="744"/>
      <c r="R362" s="744"/>
      <c r="U362" s="683"/>
      <c r="V362" s="683"/>
      <c r="W362" s="683"/>
      <c r="X362" s="683"/>
    </row>
    <row r="363" spans="1:24" s="764" customFormat="1" ht="12">
      <c r="A363" s="683"/>
      <c r="B363" s="683"/>
      <c r="C363" s="683"/>
      <c r="D363" s="683"/>
      <c r="E363" s="683"/>
      <c r="F363" s="683"/>
      <c r="G363" s="683"/>
      <c r="H363" s="683"/>
      <c r="I363" s="683"/>
      <c r="J363" s="683"/>
      <c r="K363" s="683"/>
      <c r="L363" s="683"/>
      <c r="M363" s="683"/>
      <c r="N363" s="683"/>
      <c r="O363" s="683"/>
      <c r="P363" s="816"/>
      <c r="Q363" s="744"/>
      <c r="R363" s="744"/>
      <c r="U363" s="683"/>
      <c r="V363" s="683"/>
      <c r="W363" s="683"/>
      <c r="X363" s="683"/>
    </row>
    <row r="364" spans="1:24" s="764" customFormat="1" ht="12">
      <c r="A364" s="683"/>
      <c r="B364" s="683"/>
      <c r="C364" s="683"/>
      <c r="D364" s="683"/>
      <c r="E364" s="683"/>
      <c r="F364" s="683"/>
      <c r="G364" s="683"/>
      <c r="H364" s="683"/>
      <c r="I364" s="683"/>
      <c r="J364" s="683"/>
      <c r="K364" s="683"/>
      <c r="L364" s="683"/>
      <c r="M364" s="683"/>
      <c r="N364" s="683"/>
      <c r="O364" s="683"/>
      <c r="P364" s="816"/>
      <c r="Q364" s="744"/>
      <c r="R364" s="744"/>
      <c r="U364" s="683"/>
      <c r="V364" s="683"/>
      <c r="W364" s="683"/>
      <c r="X364" s="683"/>
    </row>
    <row r="365" spans="1:24" s="764" customFormat="1" ht="12">
      <c r="A365" s="683"/>
      <c r="B365" s="683"/>
      <c r="C365" s="683"/>
      <c r="D365" s="683"/>
      <c r="E365" s="683"/>
      <c r="F365" s="683"/>
      <c r="G365" s="683"/>
      <c r="H365" s="683"/>
      <c r="I365" s="683"/>
      <c r="J365" s="683"/>
      <c r="K365" s="683"/>
      <c r="L365" s="683"/>
      <c r="M365" s="683"/>
      <c r="N365" s="683"/>
      <c r="O365" s="683"/>
      <c r="P365" s="816"/>
      <c r="Q365" s="744"/>
      <c r="R365" s="744"/>
      <c r="U365" s="683"/>
      <c r="V365" s="683"/>
      <c r="W365" s="683"/>
      <c r="X365" s="683"/>
    </row>
    <row r="366" spans="1:24" s="764" customFormat="1" ht="12">
      <c r="A366" s="683"/>
      <c r="B366" s="683"/>
      <c r="C366" s="683"/>
      <c r="D366" s="683"/>
      <c r="E366" s="683"/>
      <c r="F366" s="683"/>
      <c r="G366" s="683"/>
      <c r="H366" s="683"/>
      <c r="I366" s="683"/>
      <c r="J366" s="683"/>
      <c r="K366" s="683"/>
      <c r="L366" s="683"/>
      <c r="M366" s="683"/>
      <c r="N366" s="683"/>
      <c r="O366" s="683"/>
      <c r="P366" s="817"/>
      <c r="Q366" s="683"/>
      <c r="R366" s="744"/>
      <c r="U366" s="683"/>
      <c r="V366" s="683"/>
      <c r="W366" s="683"/>
      <c r="X366" s="683"/>
    </row>
    <row r="367" spans="1:24" s="764" customFormat="1" ht="12">
      <c r="A367" s="683"/>
      <c r="B367" s="683"/>
      <c r="C367" s="683"/>
      <c r="D367" s="683"/>
      <c r="E367" s="683"/>
      <c r="F367" s="683"/>
      <c r="G367" s="683"/>
      <c r="H367" s="683"/>
      <c r="I367" s="683"/>
      <c r="J367" s="683"/>
      <c r="K367" s="683"/>
      <c r="L367" s="683"/>
      <c r="M367" s="683"/>
      <c r="N367" s="683"/>
      <c r="O367" s="683"/>
      <c r="P367" s="816"/>
      <c r="Q367" s="744"/>
      <c r="R367" s="744"/>
      <c r="U367" s="683"/>
      <c r="V367" s="683"/>
      <c r="W367" s="683"/>
      <c r="X367" s="683"/>
    </row>
    <row r="368" spans="2:19" ht="12">
      <c r="B368" s="683"/>
      <c r="C368" s="683"/>
      <c r="D368" s="683"/>
      <c r="E368" s="683"/>
      <c r="F368" s="683"/>
      <c r="G368" s="683"/>
      <c r="H368" s="683"/>
      <c r="I368" s="683"/>
      <c r="J368" s="683"/>
      <c r="K368" s="683"/>
      <c r="L368" s="683"/>
      <c r="M368" s="683"/>
      <c r="N368" s="683"/>
      <c r="P368" s="816"/>
      <c r="Q368" s="744"/>
      <c r="S368" s="764"/>
    </row>
    <row r="369" spans="2:19" ht="12">
      <c r="B369" s="683"/>
      <c r="C369" s="683"/>
      <c r="D369" s="683"/>
      <c r="E369" s="683"/>
      <c r="F369" s="683"/>
      <c r="G369" s="683"/>
      <c r="H369" s="683"/>
      <c r="I369" s="683"/>
      <c r="J369" s="683"/>
      <c r="K369" s="683"/>
      <c r="L369" s="683"/>
      <c r="M369" s="683"/>
      <c r="N369" s="683"/>
      <c r="P369" s="816"/>
      <c r="Q369" s="744"/>
      <c r="S369" s="764"/>
    </row>
    <row r="370" spans="2:19" ht="12">
      <c r="B370" s="683"/>
      <c r="C370" s="683"/>
      <c r="D370" s="683"/>
      <c r="E370" s="683"/>
      <c r="F370" s="683"/>
      <c r="G370" s="683"/>
      <c r="H370" s="683"/>
      <c r="I370" s="683"/>
      <c r="J370" s="683"/>
      <c r="K370" s="683"/>
      <c r="L370" s="683"/>
      <c r="M370" s="683"/>
      <c r="N370" s="683"/>
      <c r="P370" s="817"/>
      <c r="S370" s="764"/>
    </row>
    <row r="371" spans="2:19" ht="12">
      <c r="B371" s="683"/>
      <c r="C371" s="683"/>
      <c r="D371" s="683"/>
      <c r="E371" s="683"/>
      <c r="F371" s="683"/>
      <c r="G371" s="683"/>
      <c r="H371" s="683"/>
      <c r="I371" s="683"/>
      <c r="J371" s="683"/>
      <c r="K371" s="683"/>
      <c r="L371" s="683"/>
      <c r="M371" s="683"/>
      <c r="N371" s="683"/>
      <c r="P371" s="816"/>
      <c r="Q371" s="744"/>
      <c r="S371" s="764"/>
    </row>
    <row r="372" spans="2:19" ht="12">
      <c r="B372" s="683"/>
      <c r="C372" s="683"/>
      <c r="D372" s="683"/>
      <c r="E372" s="683"/>
      <c r="F372" s="683"/>
      <c r="G372" s="683"/>
      <c r="H372" s="683"/>
      <c r="I372" s="683"/>
      <c r="J372" s="683"/>
      <c r="K372" s="683"/>
      <c r="L372" s="683"/>
      <c r="M372" s="683"/>
      <c r="N372" s="683"/>
      <c r="P372" s="817"/>
      <c r="S372" s="764"/>
    </row>
    <row r="373" spans="2:19" ht="12">
      <c r="B373" s="763"/>
      <c r="C373" s="741"/>
      <c r="D373" s="741"/>
      <c r="E373" s="741"/>
      <c r="F373" s="741"/>
      <c r="G373" s="742"/>
      <c r="H373" s="742"/>
      <c r="I373" s="742"/>
      <c r="J373" s="818"/>
      <c r="K373" s="743"/>
      <c r="L373" s="743"/>
      <c r="M373" s="743"/>
      <c r="N373" s="743"/>
      <c r="O373" s="817"/>
      <c r="P373" s="816"/>
      <c r="Q373" s="744"/>
      <c r="S373" s="764"/>
    </row>
    <row r="374" spans="2:19" ht="12">
      <c r="B374" s="683"/>
      <c r="C374" s="683"/>
      <c r="D374" s="683"/>
      <c r="E374" s="683"/>
      <c r="F374" s="683"/>
      <c r="G374" s="683"/>
      <c r="H374" s="683"/>
      <c r="I374" s="683"/>
      <c r="J374" s="683"/>
      <c r="K374" s="683"/>
      <c r="L374" s="683"/>
      <c r="M374" s="683"/>
      <c r="N374" s="683"/>
      <c r="S374" s="764"/>
    </row>
    <row r="375" spans="2:19" ht="12">
      <c r="B375" s="683"/>
      <c r="C375" s="683"/>
      <c r="D375" s="683"/>
      <c r="E375" s="683"/>
      <c r="F375" s="683"/>
      <c r="G375" s="683"/>
      <c r="H375" s="683"/>
      <c r="I375" s="683"/>
      <c r="J375" s="683"/>
      <c r="K375" s="683"/>
      <c r="L375" s="683"/>
      <c r="M375" s="683"/>
      <c r="N375" s="683"/>
      <c r="S375" s="764"/>
    </row>
    <row r="376" spans="2:22" ht="12">
      <c r="B376" s="683"/>
      <c r="C376" s="683"/>
      <c r="D376" s="683"/>
      <c r="E376" s="683"/>
      <c r="F376" s="683"/>
      <c r="G376" s="683"/>
      <c r="H376" s="683"/>
      <c r="I376" s="683"/>
      <c r="J376" s="683"/>
      <c r="K376" s="683"/>
      <c r="L376" s="683"/>
      <c r="M376" s="683"/>
      <c r="N376" s="683"/>
      <c r="U376" s="819"/>
      <c r="V376" s="820"/>
    </row>
    <row r="377" spans="2:21" ht="11.25" customHeight="1">
      <c r="B377" s="683"/>
      <c r="C377" s="683"/>
      <c r="D377" s="683"/>
      <c r="E377" s="683"/>
      <c r="F377" s="683"/>
      <c r="G377" s="683"/>
      <c r="H377" s="683"/>
      <c r="I377" s="683"/>
      <c r="J377" s="683"/>
      <c r="K377" s="683"/>
      <c r="L377" s="683"/>
      <c r="M377" s="683"/>
      <c r="N377" s="683"/>
      <c r="U377" s="741"/>
    </row>
    <row r="378" spans="2:14" ht="12">
      <c r="B378" s="683"/>
      <c r="C378" s="683"/>
      <c r="D378" s="683"/>
      <c r="E378" s="683"/>
      <c r="F378" s="683"/>
      <c r="G378" s="683"/>
      <c r="H378" s="683"/>
      <c r="I378" s="683"/>
      <c r="J378" s="683"/>
      <c r="K378" s="683"/>
      <c r="L378" s="683"/>
      <c r="M378" s="683"/>
      <c r="N378" s="683"/>
    </row>
    <row r="379" spans="2:22" ht="11.25" customHeight="1">
      <c r="B379" s="683"/>
      <c r="C379" s="683"/>
      <c r="D379" s="683"/>
      <c r="E379" s="683"/>
      <c r="F379" s="683"/>
      <c r="G379" s="683"/>
      <c r="H379" s="683"/>
      <c r="I379" s="683"/>
      <c r="J379" s="683"/>
      <c r="K379" s="683"/>
      <c r="L379" s="683"/>
      <c r="M379" s="683"/>
      <c r="N379" s="683"/>
      <c r="S379" s="816"/>
      <c r="U379" s="819"/>
      <c r="V379" s="820"/>
    </row>
    <row r="380" spans="2:22" ht="11.25" customHeight="1">
      <c r="B380" s="683"/>
      <c r="C380" s="683"/>
      <c r="D380" s="683"/>
      <c r="E380" s="683"/>
      <c r="F380" s="683"/>
      <c r="G380" s="683"/>
      <c r="H380" s="683"/>
      <c r="I380" s="683"/>
      <c r="J380" s="683"/>
      <c r="K380" s="683"/>
      <c r="L380" s="683"/>
      <c r="M380" s="683"/>
      <c r="N380" s="683"/>
      <c r="S380" s="821"/>
      <c r="U380" s="822"/>
      <c r="V380" s="820"/>
    </row>
    <row r="381" spans="2:22" ht="11.25" customHeight="1">
      <c r="B381" s="683"/>
      <c r="C381" s="683"/>
      <c r="D381" s="683"/>
      <c r="E381" s="683"/>
      <c r="F381" s="683"/>
      <c r="G381" s="683"/>
      <c r="H381" s="683"/>
      <c r="I381" s="683"/>
      <c r="J381" s="683"/>
      <c r="K381" s="683"/>
      <c r="L381" s="683"/>
      <c r="M381" s="683"/>
      <c r="N381" s="683"/>
      <c r="S381" s="816"/>
      <c r="U381" s="819"/>
      <c r="V381" s="820"/>
    </row>
    <row r="382" spans="2:19" ht="11.25" customHeight="1">
      <c r="B382" s="683"/>
      <c r="C382" s="683"/>
      <c r="D382" s="683"/>
      <c r="E382" s="683"/>
      <c r="F382" s="683"/>
      <c r="G382" s="683"/>
      <c r="H382" s="683"/>
      <c r="I382" s="683"/>
      <c r="J382" s="683"/>
      <c r="K382" s="683"/>
      <c r="L382" s="683"/>
      <c r="M382" s="683"/>
      <c r="N382" s="683"/>
      <c r="S382" s="764"/>
    </row>
    <row r="383" spans="2:22" ht="11.25" customHeight="1">
      <c r="B383" s="683"/>
      <c r="C383" s="683"/>
      <c r="D383" s="683"/>
      <c r="E383" s="683"/>
      <c r="F383" s="683"/>
      <c r="G383" s="683"/>
      <c r="H383" s="683"/>
      <c r="I383" s="683"/>
      <c r="J383" s="683"/>
      <c r="K383" s="683"/>
      <c r="L383" s="683"/>
      <c r="M383" s="683"/>
      <c r="N383" s="683"/>
      <c r="S383" s="823"/>
      <c r="U383" s="824"/>
      <c r="V383" s="825"/>
    </row>
    <row r="384" spans="2:22" ht="11.25" customHeight="1">
      <c r="B384" s="683"/>
      <c r="C384" s="683"/>
      <c r="D384" s="683"/>
      <c r="E384" s="683"/>
      <c r="F384" s="683"/>
      <c r="G384" s="683"/>
      <c r="H384" s="683"/>
      <c r="I384" s="683"/>
      <c r="J384" s="683"/>
      <c r="K384" s="683"/>
      <c r="L384" s="683"/>
      <c r="M384" s="683"/>
      <c r="N384" s="683"/>
      <c r="S384" s="821"/>
      <c r="U384" s="741"/>
      <c r="V384" s="820"/>
    </row>
    <row r="385" spans="2:22" ht="11.25" customHeight="1">
      <c r="B385" s="683"/>
      <c r="C385" s="683"/>
      <c r="D385" s="683"/>
      <c r="E385" s="683"/>
      <c r="F385" s="683"/>
      <c r="G385" s="683"/>
      <c r="H385" s="683"/>
      <c r="I385" s="683"/>
      <c r="J385" s="683"/>
      <c r="K385" s="683"/>
      <c r="L385" s="683"/>
      <c r="M385" s="683"/>
      <c r="N385" s="683"/>
      <c r="S385" s="821"/>
      <c r="U385" s="822"/>
      <c r="V385" s="820"/>
    </row>
    <row r="386" spans="2:22" ht="11.25" customHeight="1">
      <c r="B386" s="683"/>
      <c r="C386" s="683"/>
      <c r="D386" s="683"/>
      <c r="E386" s="683"/>
      <c r="F386" s="683"/>
      <c r="G386" s="683"/>
      <c r="H386" s="683"/>
      <c r="I386" s="683"/>
      <c r="J386" s="683"/>
      <c r="K386" s="683"/>
      <c r="L386" s="683"/>
      <c r="M386" s="683"/>
      <c r="N386" s="683"/>
      <c r="S386" s="816"/>
      <c r="U386" s="819"/>
      <c r="V386" s="820"/>
    </row>
    <row r="387" spans="2:22" ht="11.25" customHeight="1">
      <c r="B387" s="683"/>
      <c r="C387" s="683"/>
      <c r="D387" s="683"/>
      <c r="E387" s="683"/>
      <c r="F387" s="683"/>
      <c r="G387" s="683"/>
      <c r="H387" s="683"/>
      <c r="I387" s="683"/>
      <c r="J387" s="683"/>
      <c r="K387" s="683"/>
      <c r="L387" s="683"/>
      <c r="M387" s="683"/>
      <c r="N387" s="683"/>
      <c r="S387" s="821"/>
      <c r="U387" s="822"/>
      <c r="V387" s="820"/>
    </row>
    <row r="388" spans="2:22" ht="11.25" customHeight="1">
      <c r="B388" s="683"/>
      <c r="C388" s="683"/>
      <c r="D388" s="683"/>
      <c r="E388" s="683"/>
      <c r="F388" s="683"/>
      <c r="G388" s="683"/>
      <c r="H388" s="683"/>
      <c r="I388" s="683"/>
      <c r="J388" s="683"/>
      <c r="K388" s="683"/>
      <c r="L388" s="683"/>
      <c r="M388" s="683"/>
      <c r="N388" s="683"/>
      <c r="S388" s="821"/>
      <c r="U388" s="822"/>
      <c r="V388" s="820"/>
    </row>
    <row r="389" spans="2:19" ht="11.25" customHeight="1">
      <c r="B389" s="683"/>
      <c r="C389" s="683"/>
      <c r="D389" s="683"/>
      <c r="E389" s="683"/>
      <c r="F389" s="683"/>
      <c r="G389" s="683"/>
      <c r="H389" s="683"/>
      <c r="I389" s="683"/>
      <c r="J389" s="683"/>
      <c r="K389" s="683"/>
      <c r="L389" s="683"/>
      <c r="M389" s="683"/>
      <c r="N389" s="683"/>
      <c r="S389" s="764"/>
    </row>
    <row r="390" spans="2:21" ht="11.25" customHeight="1">
      <c r="B390" s="683"/>
      <c r="C390" s="683"/>
      <c r="D390" s="683"/>
      <c r="E390" s="683"/>
      <c r="F390" s="683"/>
      <c r="G390" s="683"/>
      <c r="H390" s="683"/>
      <c r="I390" s="683"/>
      <c r="J390" s="683"/>
      <c r="K390" s="683"/>
      <c r="L390" s="683"/>
      <c r="M390" s="683"/>
      <c r="N390" s="683"/>
      <c r="S390" s="764"/>
      <c r="U390" s="741"/>
    </row>
    <row r="391" spans="2:22" ht="11.25" customHeight="1">
      <c r="B391" s="683"/>
      <c r="C391" s="683"/>
      <c r="D391" s="683"/>
      <c r="E391" s="683"/>
      <c r="F391" s="683"/>
      <c r="G391" s="683"/>
      <c r="H391" s="683"/>
      <c r="I391" s="683"/>
      <c r="J391" s="683"/>
      <c r="K391" s="683"/>
      <c r="L391" s="683"/>
      <c r="M391" s="683"/>
      <c r="N391" s="683"/>
      <c r="S391" s="821"/>
      <c r="U391" s="826"/>
      <c r="V391" s="820"/>
    </row>
    <row r="392" spans="2:22" ht="11.25" customHeight="1">
      <c r="B392" s="683"/>
      <c r="C392" s="683"/>
      <c r="D392" s="683"/>
      <c r="E392" s="683"/>
      <c r="F392" s="683"/>
      <c r="G392" s="683"/>
      <c r="H392" s="683"/>
      <c r="I392" s="683"/>
      <c r="J392" s="683"/>
      <c r="K392" s="683"/>
      <c r="L392" s="683"/>
      <c r="M392" s="683"/>
      <c r="N392" s="683"/>
      <c r="S392" s="821"/>
      <c r="U392" s="822"/>
      <c r="V392" s="820"/>
    </row>
    <row r="393" spans="2:22" ht="11.25" customHeight="1">
      <c r="B393" s="683"/>
      <c r="C393" s="683"/>
      <c r="D393" s="683"/>
      <c r="E393" s="683"/>
      <c r="F393" s="683"/>
      <c r="G393" s="683"/>
      <c r="H393" s="683"/>
      <c r="I393" s="683"/>
      <c r="J393" s="683"/>
      <c r="K393" s="683"/>
      <c r="L393" s="683"/>
      <c r="M393" s="683"/>
      <c r="N393" s="683"/>
      <c r="S393" s="821"/>
      <c r="U393" s="822"/>
      <c r="V393" s="820"/>
    </row>
    <row r="394" spans="2:22" ht="11.25" customHeight="1">
      <c r="B394" s="683"/>
      <c r="C394" s="683"/>
      <c r="D394" s="683"/>
      <c r="E394" s="683"/>
      <c r="F394" s="683"/>
      <c r="G394" s="683"/>
      <c r="H394" s="683"/>
      <c r="I394" s="683"/>
      <c r="J394" s="683"/>
      <c r="K394" s="683"/>
      <c r="L394" s="683"/>
      <c r="M394" s="683"/>
      <c r="N394" s="683"/>
      <c r="S394" s="816"/>
      <c r="U394" s="819"/>
      <c r="V394" s="820"/>
    </row>
    <row r="395" spans="2:22" ht="11.25" customHeight="1">
      <c r="B395" s="683"/>
      <c r="C395" s="683"/>
      <c r="D395" s="683"/>
      <c r="E395" s="683"/>
      <c r="F395" s="683"/>
      <c r="G395" s="683"/>
      <c r="H395" s="683"/>
      <c r="I395" s="683"/>
      <c r="J395" s="683"/>
      <c r="K395" s="683"/>
      <c r="L395" s="683"/>
      <c r="M395" s="683"/>
      <c r="N395" s="683"/>
      <c r="S395" s="821"/>
      <c r="U395" s="822"/>
      <c r="V395" s="820"/>
    </row>
    <row r="396" spans="2:22" ht="11.25" customHeight="1">
      <c r="B396" s="683"/>
      <c r="C396" s="683"/>
      <c r="D396" s="683"/>
      <c r="E396" s="683"/>
      <c r="F396" s="683"/>
      <c r="G396" s="683"/>
      <c r="H396" s="683"/>
      <c r="I396" s="683"/>
      <c r="J396" s="683"/>
      <c r="K396" s="683"/>
      <c r="L396" s="683"/>
      <c r="M396" s="683"/>
      <c r="N396" s="683"/>
      <c r="S396" s="816"/>
      <c r="U396" s="819"/>
      <c r="V396" s="820"/>
    </row>
    <row r="397" spans="2:19" ht="11.25" customHeight="1">
      <c r="B397" s="683"/>
      <c r="C397" s="683"/>
      <c r="D397" s="683"/>
      <c r="E397" s="683"/>
      <c r="F397" s="683"/>
      <c r="G397" s="683"/>
      <c r="H397" s="683"/>
      <c r="I397" s="683"/>
      <c r="J397" s="683"/>
      <c r="K397" s="683"/>
      <c r="L397" s="683"/>
      <c r="M397" s="683"/>
      <c r="N397" s="683"/>
      <c r="S397" s="764"/>
    </row>
    <row r="398" spans="2:22" ht="11.25" customHeight="1">
      <c r="B398" s="683"/>
      <c r="C398" s="683"/>
      <c r="D398" s="683"/>
      <c r="E398" s="683"/>
      <c r="F398" s="683"/>
      <c r="G398" s="683"/>
      <c r="H398" s="683"/>
      <c r="I398" s="683"/>
      <c r="J398" s="683"/>
      <c r="K398" s="683"/>
      <c r="L398" s="683"/>
      <c r="M398" s="683"/>
      <c r="N398" s="683"/>
      <c r="S398" s="821"/>
      <c r="U398" s="822"/>
      <c r="V398" s="820"/>
    </row>
    <row r="399" spans="2:22" ht="11.25" customHeight="1">
      <c r="B399" s="683"/>
      <c r="C399" s="683"/>
      <c r="D399" s="683"/>
      <c r="E399" s="683"/>
      <c r="F399" s="683"/>
      <c r="G399" s="683"/>
      <c r="H399" s="683"/>
      <c r="I399" s="683"/>
      <c r="J399" s="683"/>
      <c r="K399" s="683"/>
      <c r="L399" s="683"/>
      <c r="M399" s="683"/>
      <c r="N399" s="683"/>
      <c r="S399" s="816"/>
      <c r="U399" s="819"/>
      <c r="V399" s="820"/>
    </row>
    <row r="400" spans="2:22" ht="11.25" customHeight="1">
      <c r="B400" s="683"/>
      <c r="C400" s="683"/>
      <c r="D400" s="683"/>
      <c r="E400" s="683"/>
      <c r="F400" s="683"/>
      <c r="G400" s="683"/>
      <c r="H400" s="683"/>
      <c r="I400" s="683"/>
      <c r="J400" s="683"/>
      <c r="K400" s="683"/>
      <c r="L400" s="683"/>
      <c r="M400" s="683"/>
      <c r="N400" s="683"/>
      <c r="S400" s="816"/>
      <c r="U400" s="819"/>
      <c r="V400" s="820"/>
    </row>
    <row r="401" spans="2:22" ht="11.25" customHeight="1">
      <c r="B401" s="683"/>
      <c r="C401" s="683"/>
      <c r="D401" s="683"/>
      <c r="E401" s="683"/>
      <c r="F401" s="683"/>
      <c r="G401" s="683"/>
      <c r="H401" s="683"/>
      <c r="I401" s="683"/>
      <c r="J401" s="683"/>
      <c r="K401" s="683"/>
      <c r="L401" s="683"/>
      <c r="M401" s="683"/>
      <c r="N401" s="683"/>
      <c r="S401" s="821"/>
      <c r="U401" s="822"/>
      <c r="V401" s="820"/>
    </row>
    <row r="402" spans="2:19" ht="11.25" customHeight="1">
      <c r="B402" s="683"/>
      <c r="C402" s="683"/>
      <c r="D402" s="683"/>
      <c r="E402" s="683"/>
      <c r="F402" s="683"/>
      <c r="G402" s="683"/>
      <c r="H402" s="683"/>
      <c r="I402" s="683"/>
      <c r="J402" s="683"/>
      <c r="K402" s="683"/>
      <c r="L402" s="683"/>
      <c r="M402" s="683"/>
      <c r="N402" s="683"/>
      <c r="S402" s="764"/>
    </row>
    <row r="403" spans="2:19" ht="11.25" customHeight="1">
      <c r="B403" s="683"/>
      <c r="C403" s="683"/>
      <c r="D403" s="683"/>
      <c r="E403" s="683"/>
      <c r="F403" s="683"/>
      <c r="G403" s="683"/>
      <c r="H403" s="683"/>
      <c r="I403" s="683"/>
      <c r="J403" s="683"/>
      <c r="K403" s="683"/>
      <c r="L403" s="683"/>
      <c r="M403" s="683"/>
      <c r="N403" s="683"/>
      <c r="S403" s="764"/>
    </row>
    <row r="404" spans="2:22" ht="11.25" customHeight="1">
      <c r="B404" s="683"/>
      <c r="C404" s="683"/>
      <c r="D404" s="683"/>
      <c r="E404" s="683"/>
      <c r="F404" s="683"/>
      <c r="G404" s="683"/>
      <c r="H404" s="683"/>
      <c r="I404" s="683"/>
      <c r="J404" s="683"/>
      <c r="K404" s="683"/>
      <c r="L404" s="683"/>
      <c r="M404" s="683"/>
      <c r="N404" s="683"/>
      <c r="S404" s="821"/>
      <c r="U404" s="822"/>
      <c r="V404" s="820"/>
    </row>
    <row r="405" spans="2:22" ht="11.25" customHeight="1">
      <c r="B405" s="683"/>
      <c r="C405" s="683"/>
      <c r="D405" s="683"/>
      <c r="E405" s="683"/>
      <c r="F405" s="683"/>
      <c r="G405" s="683"/>
      <c r="H405" s="683"/>
      <c r="I405" s="683"/>
      <c r="J405" s="683"/>
      <c r="K405" s="683"/>
      <c r="L405" s="683"/>
      <c r="M405" s="683"/>
      <c r="N405" s="683"/>
      <c r="S405" s="821"/>
      <c r="U405" s="822"/>
      <c r="V405" s="820"/>
    </row>
    <row r="406" spans="2:22" ht="11.25" customHeight="1">
      <c r="B406" s="683"/>
      <c r="C406" s="683"/>
      <c r="D406" s="683"/>
      <c r="E406" s="683"/>
      <c r="F406" s="683"/>
      <c r="G406" s="683"/>
      <c r="H406" s="683"/>
      <c r="I406" s="683"/>
      <c r="J406" s="683"/>
      <c r="K406" s="683"/>
      <c r="L406" s="683"/>
      <c r="M406" s="683"/>
      <c r="N406" s="683"/>
      <c r="S406" s="821"/>
      <c r="U406" s="822"/>
      <c r="V406" s="820"/>
    </row>
    <row r="407" spans="2:21" ht="11.25" customHeight="1">
      <c r="B407" s="683"/>
      <c r="C407" s="683"/>
      <c r="D407" s="683"/>
      <c r="E407" s="683"/>
      <c r="F407" s="683"/>
      <c r="G407" s="683"/>
      <c r="H407" s="683"/>
      <c r="I407" s="683"/>
      <c r="J407" s="683"/>
      <c r="K407" s="683"/>
      <c r="L407" s="683"/>
      <c r="M407" s="683"/>
      <c r="N407" s="683"/>
      <c r="R407" s="827"/>
      <c r="S407" s="764"/>
      <c r="U407" s="741"/>
    </row>
    <row r="408" spans="2:22" ht="11.25" customHeight="1">
      <c r="B408" s="683"/>
      <c r="C408" s="683"/>
      <c r="D408" s="683"/>
      <c r="E408" s="683"/>
      <c r="F408" s="683"/>
      <c r="G408" s="683"/>
      <c r="H408" s="683"/>
      <c r="I408" s="683"/>
      <c r="J408" s="683"/>
      <c r="K408" s="683"/>
      <c r="L408" s="683"/>
      <c r="M408" s="683"/>
      <c r="N408" s="683"/>
      <c r="S408" s="821"/>
      <c r="U408" s="741"/>
      <c r="V408" s="820"/>
    </row>
    <row r="409" spans="2:22" ht="11.25" customHeight="1">
      <c r="B409" s="683"/>
      <c r="C409" s="683"/>
      <c r="D409" s="683"/>
      <c r="E409" s="683"/>
      <c r="F409" s="683"/>
      <c r="G409" s="683"/>
      <c r="H409" s="683"/>
      <c r="I409" s="683"/>
      <c r="J409" s="683"/>
      <c r="K409" s="683"/>
      <c r="L409" s="683"/>
      <c r="M409" s="683"/>
      <c r="N409" s="683"/>
      <c r="S409" s="821"/>
      <c r="U409" s="822"/>
      <c r="V409" s="820"/>
    </row>
    <row r="410" spans="2:22" ht="11.25" customHeight="1">
      <c r="B410" s="683"/>
      <c r="C410" s="683"/>
      <c r="D410" s="683"/>
      <c r="E410" s="683"/>
      <c r="F410" s="683"/>
      <c r="G410" s="683"/>
      <c r="H410" s="683"/>
      <c r="I410" s="683"/>
      <c r="J410" s="683"/>
      <c r="K410" s="683"/>
      <c r="L410" s="683"/>
      <c r="M410" s="683"/>
      <c r="N410" s="683"/>
      <c r="S410" s="816"/>
      <c r="U410" s="819"/>
      <c r="V410" s="820"/>
    </row>
    <row r="411" spans="2:21" ht="11.25" customHeight="1">
      <c r="B411" s="683"/>
      <c r="C411" s="683"/>
      <c r="D411" s="683"/>
      <c r="E411" s="683"/>
      <c r="F411" s="683"/>
      <c r="G411" s="683"/>
      <c r="H411" s="683"/>
      <c r="I411" s="683"/>
      <c r="J411" s="683"/>
      <c r="K411" s="683"/>
      <c r="L411" s="683"/>
      <c r="M411" s="683"/>
      <c r="N411" s="683"/>
      <c r="S411" s="764"/>
      <c r="U411" s="741"/>
    </row>
    <row r="412" spans="2:22" ht="11.25" customHeight="1">
      <c r="B412" s="683"/>
      <c r="C412" s="683"/>
      <c r="D412" s="683"/>
      <c r="E412" s="683"/>
      <c r="F412" s="683"/>
      <c r="G412" s="683"/>
      <c r="H412" s="683"/>
      <c r="I412" s="683"/>
      <c r="J412" s="683"/>
      <c r="K412" s="683"/>
      <c r="L412" s="683"/>
      <c r="M412" s="683"/>
      <c r="N412" s="683"/>
      <c r="S412" s="821"/>
      <c r="U412" s="822"/>
      <c r="V412" s="820"/>
    </row>
    <row r="413" spans="2:19" ht="11.25" customHeight="1">
      <c r="B413" s="683"/>
      <c r="C413" s="683"/>
      <c r="D413" s="683"/>
      <c r="E413" s="683"/>
      <c r="F413" s="683"/>
      <c r="G413" s="683"/>
      <c r="H413" s="683"/>
      <c r="I413" s="683"/>
      <c r="J413" s="683"/>
      <c r="K413" s="683"/>
      <c r="L413" s="683"/>
      <c r="M413" s="683"/>
      <c r="N413" s="683"/>
      <c r="S413" s="764"/>
    </row>
    <row r="414" spans="2:22" ht="11.25" customHeight="1">
      <c r="B414" s="683"/>
      <c r="C414" s="683"/>
      <c r="D414" s="683"/>
      <c r="E414" s="683"/>
      <c r="F414" s="683"/>
      <c r="G414" s="683"/>
      <c r="H414" s="683"/>
      <c r="I414" s="683"/>
      <c r="J414" s="683"/>
      <c r="K414" s="683"/>
      <c r="L414" s="683"/>
      <c r="M414" s="683"/>
      <c r="N414" s="683"/>
      <c r="S414" s="821"/>
      <c r="U414" s="822"/>
      <c r="V414" s="820"/>
    </row>
    <row r="415" spans="2:22" ht="11.25" customHeight="1">
      <c r="B415" s="683"/>
      <c r="C415" s="683"/>
      <c r="D415" s="683"/>
      <c r="E415" s="683"/>
      <c r="F415" s="683"/>
      <c r="G415" s="683"/>
      <c r="H415" s="683"/>
      <c r="I415" s="683"/>
      <c r="J415" s="683"/>
      <c r="K415" s="683"/>
      <c r="L415" s="683"/>
      <c r="M415" s="683"/>
      <c r="N415" s="683"/>
      <c r="S415" s="816"/>
      <c r="U415" s="819"/>
      <c r="V415" s="820"/>
    </row>
    <row r="416" spans="2:22" ht="11.25" customHeight="1">
      <c r="B416" s="683"/>
      <c r="C416" s="683"/>
      <c r="D416" s="683"/>
      <c r="E416" s="683"/>
      <c r="F416" s="683"/>
      <c r="G416" s="683"/>
      <c r="H416" s="683"/>
      <c r="I416" s="683"/>
      <c r="J416" s="683"/>
      <c r="K416" s="683"/>
      <c r="L416" s="683"/>
      <c r="M416" s="683"/>
      <c r="N416" s="683"/>
      <c r="S416" s="821"/>
      <c r="U416" s="822"/>
      <c r="V416" s="820"/>
    </row>
    <row r="417" spans="2:22" ht="11.25" customHeight="1">
      <c r="B417" s="683"/>
      <c r="C417" s="683"/>
      <c r="D417" s="683"/>
      <c r="E417" s="683"/>
      <c r="F417" s="683"/>
      <c r="G417" s="683"/>
      <c r="H417" s="683"/>
      <c r="I417" s="683"/>
      <c r="J417" s="683"/>
      <c r="K417" s="683"/>
      <c r="L417" s="683"/>
      <c r="M417" s="683"/>
      <c r="N417" s="683"/>
      <c r="S417" s="816"/>
      <c r="U417" s="819"/>
      <c r="V417" s="820"/>
    </row>
    <row r="418" spans="2:21" ht="11.25" customHeight="1">
      <c r="B418" s="683"/>
      <c r="C418" s="683"/>
      <c r="D418" s="683"/>
      <c r="E418" s="683"/>
      <c r="F418" s="683"/>
      <c r="G418" s="683"/>
      <c r="H418" s="683"/>
      <c r="I418" s="683"/>
      <c r="J418" s="683"/>
      <c r="K418" s="683"/>
      <c r="L418" s="683"/>
      <c r="M418" s="683"/>
      <c r="N418" s="683"/>
      <c r="R418" s="828"/>
      <c r="S418" s="764"/>
      <c r="U418" s="829"/>
    </row>
    <row r="419" spans="2:21" ht="11.25" customHeight="1">
      <c r="B419" s="683"/>
      <c r="C419" s="683"/>
      <c r="D419" s="683"/>
      <c r="E419" s="683"/>
      <c r="F419" s="683"/>
      <c r="G419" s="683"/>
      <c r="H419" s="683"/>
      <c r="I419" s="683"/>
      <c r="J419" s="683"/>
      <c r="K419" s="683"/>
      <c r="L419" s="683"/>
      <c r="M419" s="683"/>
      <c r="N419" s="683"/>
      <c r="R419" s="828"/>
      <c r="S419" s="764"/>
      <c r="U419" s="829"/>
    </row>
    <row r="420" spans="2:22" ht="11.25" customHeight="1">
      <c r="B420" s="683"/>
      <c r="C420" s="683"/>
      <c r="D420" s="683"/>
      <c r="E420" s="683"/>
      <c r="F420" s="683"/>
      <c r="G420" s="683"/>
      <c r="H420" s="683"/>
      <c r="I420" s="683"/>
      <c r="J420" s="683"/>
      <c r="K420" s="683"/>
      <c r="L420" s="683"/>
      <c r="M420" s="683"/>
      <c r="N420" s="683"/>
      <c r="S420" s="821"/>
      <c r="U420" s="822"/>
      <c r="V420" s="820"/>
    </row>
    <row r="421" spans="2:22" ht="11.25" customHeight="1">
      <c r="B421" s="683"/>
      <c r="C421" s="683"/>
      <c r="D421" s="683"/>
      <c r="E421" s="683"/>
      <c r="F421" s="683"/>
      <c r="G421" s="683"/>
      <c r="H421" s="683"/>
      <c r="I421" s="683"/>
      <c r="J421" s="683"/>
      <c r="K421" s="683"/>
      <c r="L421" s="683"/>
      <c r="M421" s="683"/>
      <c r="N421" s="683"/>
      <c r="S421" s="821"/>
      <c r="U421" s="822"/>
      <c r="V421" s="820"/>
    </row>
    <row r="422" spans="2:22" ht="11.25" customHeight="1">
      <c r="B422" s="683"/>
      <c r="C422" s="683"/>
      <c r="D422" s="683"/>
      <c r="E422" s="683"/>
      <c r="F422" s="683"/>
      <c r="G422" s="683"/>
      <c r="H422" s="683"/>
      <c r="I422" s="683"/>
      <c r="J422" s="683"/>
      <c r="K422" s="683"/>
      <c r="L422" s="683"/>
      <c r="M422" s="683"/>
      <c r="N422" s="683"/>
      <c r="S422" s="816"/>
      <c r="U422" s="819"/>
      <c r="V422" s="820"/>
    </row>
    <row r="423" spans="2:19" ht="11.25" customHeight="1">
      <c r="B423" s="683"/>
      <c r="C423" s="683"/>
      <c r="D423" s="683"/>
      <c r="E423" s="683"/>
      <c r="F423" s="683"/>
      <c r="G423" s="683"/>
      <c r="H423" s="683"/>
      <c r="I423" s="683"/>
      <c r="J423" s="683"/>
      <c r="K423" s="683"/>
      <c r="L423" s="683"/>
      <c r="M423" s="683"/>
      <c r="N423" s="683"/>
      <c r="S423" s="764"/>
    </row>
    <row r="424" spans="2:22" ht="11.25" customHeight="1">
      <c r="B424" s="683"/>
      <c r="C424" s="683"/>
      <c r="D424" s="683"/>
      <c r="E424" s="683"/>
      <c r="F424" s="683"/>
      <c r="G424" s="683"/>
      <c r="H424" s="683"/>
      <c r="I424" s="683"/>
      <c r="J424" s="683"/>
      <c r="K424" s="683"/>
      <c r="L424" s="683"/>
      <c r="M424" s="683"/>
      <c r="N424" s="683"/>
      <c r="S424" s="816"/>
      <c r="U424" s="819"/>
      <c r="V424" s="820"/>
    </row>
    <row r="425" spans="2:22" ht="11.25" customHeight="1">
      <c r="B425" s="683"/>
      <c r="C425" s="683"/>
      <c r="D425" s="683"/>
      <c r="E425" s="683"/>
      <c r="F425" s="683"/>
      <c r="G425" s="683"/>
      <c r="H425" s="683"/>
      <c r="I425" s="683"/>
      <c r="J425" s="683"/>
      <c r="K425" s="683"/>
      <c r="L425" s="683"/>
      <c r="M425" s="683"/>
      <c r="N425" s="683"/>
      <c r="S425" s="816"/>
      <c r="U425" s="819"/>
      <c r="V425" s="820"/>
    </row>
    <row r="426" spans="2:22" ht="11.25" customHeight="1">
      <c r="B426" s="683"/>
      <c r="C426" s="683"/>
      <c r="D426" s="683"/>
      <c r="E426" s="683"/>
      <c r="F426" s="683"/>
      <c r="G426" s="683"/>
      <c r="H426" s="683"/>
      <c r="I426" s="683"/>
      <c r="J426" s="683"/>
      <c r="K426" s="683"/>
      <c r="L426" s="683"/>
      <c r="M426" s="683"/>
      <c r="N426" s="683"/>
      <c r="S426" s="816"/>
      <c r="U426" s="819"/>
      <c r="V426" s="820"/>
    </row>
    <row r="427" spans="2:22" ht="11.25" customHeight="1">
      <c r="B427" s="683"/>
      <c r="C427" s="683"/>
      <c r="D427" s="683"/>
      <c r="E427" s="683"/>
      <c r="F427" s="683"/>
      <c r="G427" s="683"/>
      <c r="H427" s="683"/>
      <c r="I427" s="683"/>
      <c r="J427" s="683"/>
      <c r="K427" s="683"/>
      <c r="L427" s="683"/>
      <c r="M427" s="683"/>
      <c r="N427" s="683"/>
      <c r="S427" s="816"/>
      <c r="U427" s="819"/>
      <c r="V427" s="820"/>
    </row>
    <row r="428" spans="2:22" ht="11.25" customHeight="1">
      <c r="B428" s="683"/>
      <c r="C428" s="683"/>
      <c r="D428" s="683"/>
      <c r="E428" s="683"/>
      <c r="F428" s="683"/>
      <c r="G428" s="683"/>
      <c r="H428" s="683"/>
      <c r="I428" s="683"/>
      <c r="J428" s="683"/>
      <c r="K428" s="683"/>
      <c r="L428" s="683"/>
      <c r="M428" s="683"/>
      <c r="N428" s="683"/>
      <c r="S428" s="816"/>
      <c r="U428" s="819"/>
      <c r="V428" s="820"/>
    </row>
    <row r="429" spans="2:22" ht="11.25" customHeight="1">
      <c r="B429" s="683"/>
      <c r="C429" s="683"/>
      <c r="D429" s="683"/>
      <c r="E429" s="683"/>
      <c r="F429" s="683"/>
      <c r="G429" s="683"/>
      <c r="H429" s="683"/>
      <c r="I429" s="683"/>
      <c r="J429" s="683"/>
      <c r="K429" s="683"/>
      <c r="L429" s="683"/>
      <c r="M429" s="683"/>
      <c r="N429" s="683"/>
      <c r="S429" s="816"/>
      <c r="U429" s="819"/>
      <c r="V429" s="820"/>
    </row>
    <row r="430" spans="2:22" ht="11.25" customHeight="1">
      <c r="B430" s="683"/>
      <c r="C430" s="683"/>
      <c r="D430" s="683"/>
      <c r="E430" s="683"/>
      <c r="F430" s="683"/>
      <c r="G430" s="683"/>
      <c r="H430" s="683"/>
      <c r="I430" s="683"/>
      <c r="J430" s="683"/>
      <c r="K430" s="683"/>
      <c r="L430" s="683"/>
      <c r="M430" s="683"/>
      <c r="N430" s="683"/>
      <c r="S430" s="816"/>
      <c r="U430" s="819"/>
      <c r="V430" s="820"/>
    </row>
    <row r="431" spans="2:22" ht="11.25" customHeight="1">
      <c r="B431" s="683"/>
      <c r="C431" s="683"/>
      <c r="D431" s="683"/>
      <c r="E431" s="683"/>
      <c r="F431" s="683"/>
      <c r="G431" s="683"/>
      <c r="H431" s="683"/>
      <c r="I431" s="683"/>
      <c r="J431" s="683"/>
      <c r="K431" s="683"/>
      <c r="L431" s="683"/>
      <c r="M431" s="683"/>
      <c r="N431" s="683"/>
      <c r="Q431" s="744"/>
      <c r="S431" s="816"/>
      <c r="U431" s="819"/>
      <c r="V431" s="820"/>
    </row>
    <row r="432" spans="2:22" ht="17.25" customHeight="1">
      <c r="B432" s="683"/>
      <c r="C432" s="683"/>
      <c r="D432" s="683"/>
      <c r="E432" s="683"/>
      <c r="F432" s="683"/>
      <c r="G432" s="683"/>
      <c r="H432" s="683"/>
      <c r="I432" s="683"/>
      <c r="J432" s="683"/>
      <c r="K432" s="683"/>
      <c r="L432" s="683"/>
      <c r="M432" s="683"/>
      <c r="N432" s="683"/>
      <c r="S432" s="816"/>
      <c r="U432" s="819"/>
      <c r="V432" s="820"/>
    </row>
    <row r="433" spans="2:22" ht="13.5" customHeight="1">
      <c r="B433" s="683"/>
      <c r="C433" s="683"/>
      <c r="D433" s="683"/>
      <c r="E433" s="683"/>
      <c r="F433" s="683"/>
      <c r="G433" s="683"/>
      <c r="H433" s="683"/>
      <c r="I433" s="683"/>
      <c r="J433" s="683"/>
      <c r="K433" s="683"/>
      <c r="L433" s="683"/>
      <c r="M433" s="683"/>
      <c r="N433" s="683"/>
      <c r="Q433" s="744"/>
      <c r="S433" s="816"/>
      <c r="U433" s="819"/>
      <c r="V433" s="820"/>
    </row>
    <row r="434" spans="2:22" ht="11.25" customHeight="1">
      <c r="B434" s="683"/>
      <c r="C434" s="683"/>
      <c r="D434" s="683"/>
      <c r="E434" s="683"/>
      <c r="F434" s="683"/>
      <c r="G434" s="683"/>
      <c r="H434" s="683"/>
      <c r="I434" s="683"/>
      <c r="J434" s="683"/>
      <c r="K434" s="683"/>
      <c r="L434" s="683"/>
      <c r="M434" s="683"/>
      <c r="N434" s="683"/>
      <c r="R434" s="830"/>
      <c r="S434" s="816"/>
      <c r="U434" s="819"/>
      <c r="V434" s="820"/>
    </row>
    <row r="435" spans="2:22" ht="11.25" customHeight="1">
      <c r="B435" s="683"/>
      <c r="C435" s="683"/>
      <c r="D435" s="683"/>
      <c r="E435" s="683"/>
      <c r="F435" s="683"/>
      <c r="G435" s="683"/>
      <c r="H435" s="683"/>
      <c r="I435" s="683"/>
      <c r="J435" s="683"/>
      <c r="K435" s="683"/>
      <c r="L435" s="683"/>
      <c r="M435" s="683"/>
      <c r="N435" s="683"/>
      <c r="R435" s="830"/>
      <c r="S435" s="816"/>
      <c r="U435" s="819"/>
      <c r="V435" s="820"/>
    </row>
    <row r="436" spans="2:22" ht="11.25" customHeight="1">
      <c r="B436" s="683"/>
      <c r="C436" s="683"/>
      <c r="D436" s="683"/>
      <c r="E436" s="683"/>
      <c r="F436" s="683"/>
      <c r="G436" s="683"/>
      <c r="H436" s="683"/>
      <c r="I436" s="683"/>
      <c r="J436" s="683"/>
      <c r="K436" s="683"/>
      <c r="L436" s="683"/>
      <c r="M436" s="683"/>
      <c r="N436" s="683"/>
      <c r="R436" s="830"/>
      <c r="S436" s="816"/>
      <c r="U436" s="819"/>
      <c r="V436" s="820"/>
    </row>
    <row r="437" spans="2:22" ht="11.25" customHeight="1">
      <c r="B437" s="683"/>
      <c r="C437" s="683"/>
      <c r="D437" s="683"/>
      <c r="E437" s="683"/>
      <c r="F437" s="683"/>
      <c r="G437" s="683"/>
      <c r="H437" s="683"/>
      <c r="I437" s="683"/>
      <c r="J437" s="683"/>
      <c r="K437" s="683"/>
      <c r="L437" s="683"/>
      <c r="M437" s="683"/>
      <c r="N437" s="683"/>
      <c r="S437" s="816"/>
      <c r="U437" s="819"/>
      <c r="V437" s="820"/>
    </row>
    <row r="438" spans="2:22" ht="11.25" customHeight="1">
      <c r="B438" s="683"/>
      <c r="C438" s="683"/>
      <c r="D438" s="683"/>
      <c r="E438" s="683"/>
      <c r="F438" s="683"/>
      <c r="G438" s="683"/>
      <c r="H438" s="683"/>
      <c r="I438" s="683"/>
      <c r="J438" s="683"/>
      <c r="K438" s="683"/>
      <c r="L438" s="683"/>
      <c r="M438" s="683"/>
      <c r="N438" s="683"/>
      <c r="S438" s="816"/>
      <c r="U438" s="819"/>
      <c r="V438" s="820"/>
    </row>
    <row r="439" spans="2:22" ht="11.25" customHeight="1">
      <c r="B439" s="683"/>
      <c r="C439" s="683"/>
      <c r="D439" s="683"/>
      <c r="E439" s="683"/>
      <c r="F439" s="683"/>
      <c r="G439" s="683"/>
      <c r="H439" s="683"/>
      <c r="I439" s="683"/>
      <c r="J439" s="683"/>
      <c r="K439" s="683"/>
      <c r="L439" s="683"/>
      <c r="M439" s="683"/>
      <c r="N439" s="683"/>
      <c r="S439" s="816"/>
      <c r="U439" s="819"/>
      <c r="V439" s="820"/>
    </row>
    <row r="440" spans="2:22" ht="11.25" customHeight="1">
      <c r="B440" s="683"/>
      <c r="C440" s="683"/>
      <c r="D440" s="683"/>
      <c r="E440" s="683"/>
      <c r="F440" s="683"/>
      <c r="G440" s="683"/>
      <c r="H440" s="683"/>
      <c r="I440" s="683"/>
      <c r="J440" s="683"/>
      <c r="K440" s="683"/>
      <c r="L440" s="683"/>
      <c r="M440" s="683"/>
      <c r="N440" s="683"/>
      <c r="S440" s="816"/>
      <c r="U440" s="819"/>
      <c r="V440" s="820"/>
    </row>
    <row r="441" spans="2:22" ht="11.25" customHeight="1">
      <c r="B441" s="740"/>
      <c r="C441" s="741"/>
      <c r="D441" s="741"/>
      <c r="E441" s="741"/>
      <c r="F441" s="741"/>
      <c r="G441" s="742"/>
      <c r="H441" s="742"/>
      <c r="I441" s="742"/>
      <c r="J441" s="743"/>
      <c r="K441" s="743"/>
      <c r="L441" s="743"/>
      <c r="M441" s="743"/>
      <c r="N441" s="743"/>
      <c r="O441" s="744"/>
      <c r="P441" s="744"/>
      <c r="Q441" s="744"/>
      <c r="S441" s="816"/>
      <c r="U441" s="819"/>
      <c r="V441" s="820"/>
    </row>
    <row r="442" spans="2:22" ht="21.75" customHeight="1">
      <c r="B442" s="683"/>
      <c r="C442" s="683"/>
      <c r="D442" s="683"/>
      <c r="E442" s="683"/>
      <c r="F442" s="683"/>
      <c r="G442" s="683"/>
      <c r="H442" s="683"/>
      <c r="I442" s="683"/>
      <c r="J442" s="683"/>
      <c r="K442" s="683"/>
      <c r="L442" s="683"/>
      <c r="M442" s="683"/>
      <c r="N442" s="683"/>
      <c r="O442" s="831"/>
      <c r="S442" s="816"/>
      <c r="U442" s="819"/>
      <c r="V442" s="820"/>
    </row>
    <row r="443" spans="2:22" ht="13.5" customHeight="1">
      <c r="B443" s="683"/>
      <c r="C443" s="683"/>
      <c r="D443" s="683"/>
      <c r="E443" s="683"/>
      <c r="F443" s="683"/>
      <c r="G443" s="683"/>
      <c r="H443" s="683"/>
      <c r="I443" s="683"/>
      <c r="J443" s="683"/>
      <c r="K443" s="683"/>
      <c r="L443" s="683"/>
      <c r="M443" s="683"/>
      <c r="N443" s="683"/>
      <c r="O443" s="832"/>
      <c r="P443" s="832"/>
      <c r="S443" s="816"/>
      <c r="U443" s="819"/>
      <c r="V443" s="820"/>
    </row>
    <row r="444" spans="2:22" ht="11.25" customHeight="1">
      <c r="B444" s="683"/>
      <c r="C444" s="683"/>
      <c r="D444" s="683"/>
      <c r="E444" s="683"/>
      <c r="F444" s="683"/>
      <c r="G444" s="683"/>
      <c r="H444" s="683"/>
      <c r="I444" s="683"/>
      <c r="J444" s="683"/>
      <c r="K444" s="683"/>
      <c r="L444" s="683"/>
      <c r="M444" s="683"/>
      <c r="N444" s="683"/>
      <c r="S444" s="816"/>
      <c r="U444" s="819"/>
      <c r="V444" s="820"/>
    </row>
    <row r="445" spans="2:22" ht="11.25" customHeight="1">
      <c r="B445" s="683"/>
      <c r="C445" s="683"/>
      <c r="D445" s="683"/>
      <c r="E445" s="683"/>
      <c r="F445" s="683"/>
      <c r="G445" s="683"/>
      <c r="H445" s="683"/>
      <c r="I445" s="683"/>
      <c r="J445" s="683"/>
      <c r="K445" s="683"/>
      <c r="L445" s="683"/>
      <c r="M445" s="683"/>
      <c r="N445" s="683"/>
      <c r="S445" s="816"/>
      <c r="U445" s="819"/>
      <c r="V445" s="820"/>
    </row>
    <row r="446" spans="2:22" ht="11.25" customHeight="1">
      <c r="B446" s="683"/>
      <c r="C446" s="683"/>
      <c r="D446" s="683"/>
      <c r="E446" s="683"/>
      <c r="F446" s="683"/>
      <c r="G446" s="683"/>
      <c r="H446" s="683"/>
      <c r="I446" s="683"/>
      <c r="J446" s="683"/>
      <c r="K446" s="683"/>
      <c r="L446" s="683"/>
      <c r="M446" s="683"/>
      <c r="N446" s="683"/>
      <c r="S446" s="816"/>
      <c r="U446" s="819"/>
      <c r="V446" s="820"/>
    </row>
    <row r="447" spans="2:22" ht="11.25" customHeight="1">
      <c r="B447" s="683"/>
      <c r="C447" s="683"/>
      <c r="D447" s="683"/>
      <c r="E447" s="683"/>
      <c r="F447" s="683"/>
      <c r="G447" s="683"/>
      <c r="H447" s="683"/>
      <c r="I447" s="683"/>
      <c r="J447" s="683"/>
      <c r="K447" s="683"/>
      <c r="L447" s="683"/>
      <c r="M447" s="683"/>
      <c r="N447" s="683"/>
      <c r="S447" s="816"/>
      <c r="U447" s="819"/>
      <c r="V447" s="820"/>
    </row>
    <row r="448" spans="2:22" ht="11.25" customHeight="1">
      <c r="B448" s="683"/>
      <c r="C448" s="683"/>
      <c r="D448" s="683"/>
      <c r="E448" s="683"/>
      <c r="F448" s="683"/>
      <c r="G448" s="683"/>
      <c r="H448" s="683"/>
      <c r="I448" s="683"/>
      <c r="J448" s="683"/>
      <c r="K448" s="683"/>
      <c r="L448" s="683"/>
      <c r="M448" s="683"/>
      <c r="N448" s="683"/>
      <c r="S448" s="816"/>
      <c r="U448" s="819"/>
      <c r="V448" s="820"/>
    </row>
    <row r="449" spans="2:22" ht="11.25" customHeight="1">
      <c r="B449" s="683"/>
      <c r="C449" s="683"/>
      <c r="D449" s="683"/>
      <c r="E449" s="683"/>
      <c r="F449" s="683"/>
      <c r="G449" s="683"/>
      <c r="H449" s="683"/>
      <c r="I449" s="683"/>
      <c r="J449" s="683"/>
      <c r="K449" s="683"/>
      <c r="L449" s="683"/>
      <c r="M449" s="683"/>
      <c r="N449" s="683"/>
      <c r="S449" s="816"/>
      <c r="U449" s="819"/>
      <c r="V449" s="820"/>
    </row>
    <row r="450" spans="2:22" ht="11.25" customHeight="1">
      <c r="B450" s="683"/>
      <c r="C450" s="683"/>
      <c r="D450" s="683"/>
      <c r="E450" s="683"/>
      <c r="F450" s="683"/>
      <c r="G450" s="683"/>
      <c r="H450" s="683"/>
      <c r="I450" s="683"/>
      <c r="J450" s="683"/>
      <c r="K450" s="683"/>
      <c r="L450" s="683"/>
      <c r="M450" s="683"/>
      <c r="N450" s="683"/>
      <c r="S450" s="816"/>
      <c r="U450" s="819"/>
      <c r="V450" s="820"/>
    </row>
    <row r="451" spans="2:22" ht="11.25" customHeight="1">
      <c r="B451" s="683"/>
      <c r="C451" s="683"/>
      <c r="D451" s="683"/>
      <c r="E451" s="683"/>
      <c r="F451" s="683"/>
      <c r="G451" s="683"/>
      <c r="H451" s="683"/>
      <c r="I451" s="683"/>
      <c r="J451" s="683"/>
      <c r="K451" s="683"/>
      <c r="L451" s="683"/>
      <c r="M451" s="683"/>
      <c r="N451" s="683"/>
      <c r="S451" s="816"/>
      <c r="U451" s="819"/>
      <c r="V451" s="820"/>
    </row>
    <row r="452" spans="2:22" ht="11.25" customHeight="1">
      <c r="B452" s="683"/>
      <c r="C452" s="683"/>
      <c r="D452" s="683"/>
      <c r="E452" s="683"/>
      <c r="F452" s="683"/>
      <c r="G452" s="683"/>
      <c r="H452" s="683"/>
      <c r="I452" s="683"/>
      <c r="J452" s="683"/>
      <c r="K452" s="683"/>
      <c r="L452" s="683"/>
      <c r="M452" s="683"/>
      <c r="N452" s="683"/>
      <c r="S452" s="816"/>
      <c r="U452" s="819"/>
      <c r="V452" s="820"/>
    </row>
    <row r="453" spans="2:22" ht="11.25" customHeight="1">
      <c r="B453" s="683"/>
      <c r="C453" s="683"/>
      <c r="D453" s="683"/>
      <c r="E453" s="683"/>
      <c r="F453" s="683"/>
      <c r="G453" s="683"/>
      <c r="H453" s="683"/>
      <c r="I453" s="683"/>
      <c r="J453" s="683"/>
      <c r="K453" s="683"/>
      <c r="L453" s="683"/>
      <c r="M453" s="683"/>
      <c r="N453" s="683"/>
      <c r="S453" s="816"/>
      <c r="U453" s="819"/>
      <c r="V453" s="820"/>
    </row>
    <row r="454" spans="2:22" ht="11.25" customHeight="1">
      <c r="B454" s="683"/>
      <c r="C454" s="683"/>
      <c r="D454" s="683"/>
      <c r="E454" s="683"/>
      <c r="F454" s="683"/>
      <c r="G454" s="683"/>
      <c r="H454" s="683"/>
      <c r="I454" s="683"/>
      <c r="J454" s="683"/>
      <c r="K454" s="683"/>
      <c r="L454" s="683"/>
      <c r="M454" s="683"/>
      <c r="N454" s="683"/>
      <c r="S454" s="816"/>
      <c r="U454" s="819"/>
      <c r="V454" s="820"/>
    </row>
    <row r="455" spans="2:22" ht="11.25" customHeight="1">
      <c r="B455" s="683"/>
      <c r="C455" s="683"/>
      <c r="D455" s="683"/>
      <c r="E455" s="683"/>
      <c r="F455" s="683"/>
      <c r="G455" s="683"/>
      <c r="H455" s="683"/>
      <c r="I455" s="683"/>
      <c r="J455" s="683"/>
      <c r="K455" s="683"/>
      <c r="L455" s="683"/>
      <c r="M455" s="683"/>
      <c r="N455" s="683"/>
      <c r="S455" s="816"/>
      <c r="U455" s="819"/>
      <c r="V455" s="820"/>
    </row>
    <row r="456" spans="2:22" ht="11.25" customHeight="1">
      <c r="B456" s="683"/>
      <c r="C456" s="683"/>
      <c r="D456" s="683"/>
      <c r="E456" s="683"/>
      <c r="F456" s="683"/>
      <c r="G456" s="683"/>
      <c r="H456" s="683"/>
      <c r="I456" s="683"/>
      <c r="J456" s="683"/>
      <c r="K456" s="683"/>
      <c r="L456" s="683"/>
      <c r="M456" s="683"/>
      <c r="N456" s="683"/>
      <c r="S456" s="816"/>
      <c r="U456" s="819"/>
      <c r="V456" s="820"/>
    </row>
    <row r="457" spans="2:22" ht="11.25" customHeight="1">
      <c r="B457" s="683"/>
      <c r="C457" s="683"/>
      <c r="D457" s="683"/>
      <c r="E457" s="683"/>
      <c r="F457" s="683"/>
      <c r="G457" s="683"/>
      <c r="H457" s="683"/>
      <c r="I457" s="683"/>
      <c r="J457" s="683"/>
      <c r="K457" s="683"/>
      <c r="L457" s="683"/>
      <c r="M457" s="683"/>
      <c r="N457" s="683"/>
      <c r="S457" s="816"/>
      <c r="U457" s="819"/>
      <c r="V457" s="820"/>
    </row>
    <row r="458" spans="2:22" ht="11.25" customHeight="1">
      <c r="B458" s="683"/>
      <c r="C458" s="683"/>
      <c r="D458" s="683"/>
      <c r="E458" s="683"/>
      <c r="F458" s="683"/>
      <c r="G458" s="683"/>
      <c r="H458" s="683"/>
      <c r="I458" s="683"/>
      <c r="J458" s="683"/>
      <c r="K458" s="683"/>
      <c r="L458" s="683"/>
      <c r="M458" s="683"/>
      <c r="N458" s="683"/>
      <c r="S458" s="816"/>
      <c r="U458" s="819"/>
      <c r="V458" s="820"/>
    </row>
    <row r="459" spans="2:22" ht="11.25" customHeight="1">
      <c r="B459" s="683"/>
      <c r="C459" s="683"/>
      <c r="D459" s="683"/>
      <c r="E459" s="683"/>
      <c r="F459" s="683"/>
      <c r="G459" s="683"/>
      <c r="H459" s="683"/>
      <c r="I459" s="683"/>
      <c r="J459" s="683"/>
      <c r="K459" s="683"/>
      <c r="L459" s="683"/>
      <c r="M459" s="683"/>
      <c r="N459" s="683"/>
      <c r="S459" s="816"/>
      <c r="U459" s="819"/>
      <c r="V459" s="820"/>
    </row>
    <row r="460" spans="2:22" ht="11.25" customHeight="1">
      <c r="B460" s="683"/>
      <c r="C460" s="683"/>
      <c r="D460" s="683"/>
      <c r="E460" s="683"/>
      <c r="F460" s="683"/>
      <c r="G460" s="683"/>
      <c r="H460" s="683"/>
      <c r="I460" s="683"/>
      <c r="J460" s="683"/>
      <c r="K460" s="683"/>
      <c r="L460" s="683"/>
      <c r="M460" s="683"/>
      <c r="N460" s="683"/>
      <c r="S460" s="816"/>
      <c r="U460" s="819"/>
      <c r="V460" s="820"/>
    </row>
    <row r="461" spans="2:22" ht="11.25" customHeight="1">
      <c r="B461" s="683"/>
      <c r="C461" s="683"/>
      <c r="D461" s="683"/>
      <c r="E461" s="683"/>
      <c r="F461" s="683"/>
      <c r="G461" s="683"/>
      <c r="H461" s="683"/>
      <c r="I461" s="683"/>
      <c r="J461" s="683"/>
      <c r="K461" s="683"/>
      <c r="L461" s="683"/>
      <c r="M461" s="683"/>
      <c r="N461" s="683"/>
      <c r="S461" s="816"/>
      <c r="U461" s="819"/>
      <c r="V461" s="820"/>
    </row>
    <row r="462" spans="2:22" ht="11.25" customHeight="1">
      <c r="B462" s="683"/>
      <c r="C462" s="683"/>
      <c r="D462" s="683"/>
      <c r="E462" s="683"/>
      <c r="F462" s="683"/>
      <c r="G462" s="683"/>
      <c r="H462" s="683"/>
      <c r="I462" s="683"/>
      <c r="J462" s="683"/>
      <c r="K462" s="683"/>
      <c r="L462" s="683"/>
      <c r="M462" s="683"/>
      <c r="N462" s="683"/>
      <c r="S462" s="816"/>
      <c r="U462" s="819"/>
      <c r="V462" s="820"/>
    </row>
    <row r="463" spans="2:22" ht="11.25" customHeight="1">
      <c r="B463" s="683"/>
      <c r="C463" s="683"/>
      <c r="D463" s="683"/>
      <c r="E463" s="683"/>
      <c r="F463" s="683"/>
      <c r="G463" s="683"/>
      <c r="H463" s="683"/>
      <c r="I463" s="683"/>
      <c r="J463" s="683"/>
      <c r="K463" s="683"/>
      <c r="L463" s="683"/>
      <c r="M463" s="683"/>
      <c r="N463" s="683"/>
      <c r="S463" s="816"/>
      <c r="U463" s="819"/>
      <c r="V463" s="820"/>
    </row>
    <row r="464" spans="2:22" ht="11.25" customHeight="1">
      <c r="B464" s="683"/>
      <c r="C464" s="683"/>
      <c r="D464" s="683"/>
      <c r="E464" s="683"/>
      <c r="F464" s="683"/>
      <c r="G464" s="683"/>
      <c r="H464" s="683"/>
      <c r="I464" s="683"/>
      <c r="J464" s="683"/>
      <c r="K464" s="683"/>
      <c r="L464" s="683"/>
      <c r="M464" s="683"/>
      <c r="N464" s="683"/>
      <c r="S464" s="816"/>
      <c r="U464" s="819"/>
      <c r="V464" s="820"/>
    </row>
    <row r="465" spans="2:22" ht="11.25" customHeight="1">
      <c r="B465" s="683"/>
      <c r="C465" s="683"/>
      <c r="D465" s="683"/>
      <c r="E465" s="683"/>
      <c r="F465" s="683"/>
      <c r="G465" s="683"/>
      <c r="H465" s="683"/>
      <c r="I465" s="683"/>
      <c r="J465" s="683"/>
      <c r="K465" s="683"/>
      <c r="L465" s="683"/>
      <c r="M465" s="683"/>
      <c r="N465" s="683"/>
      <c r="S465" s="816"/>
      <c r="U465" s="819"/>
      <c r="V465" s="820"/>
    </row>
    <row r="466" spans="2:22" ht="11.25" customHeight="1">
      <c r="B466" s="683"/>
      <c r="C466" s="683"/>
      <c r="D466" s="683"/>
      <c r="E466" s="683"/>
      <c r="F466" s="683"/>
      <c r="G466" s="683"/>
      <c r="H466" s="683"/>
      <c r="I466" s="683"/>
      <c r="J466" s="683"/>
      <c r="K466" s="683"/>
      <c r="L466" s="683"/>
      <c r="M466" s="683"/>
      <c r="N466" s="683"/>
      <c r="S466" s="816"/>
      <c r="U466" s="819"/>
      <c r="V466" s="820"/>
    </row>
    <row r="467" spans="2:22" ht="11.25" customHeight="1">
      <c r="B467" s="740"/>
      <c r="C467" s="741"/>
      <c r="D467" s="741"/>
      <c r="E467" s="741"/>
      <c r="F467" s="741"/>
      <c r="G467" s="742"/>
      <c r="H467" s="742"/>
      <c r="I467" s="742"/>
      <c r="J467" s="743"/>
      <c r="K467" s="743"/>
      <c r="L467" s="743"/>
      <c r="M467" s="743"/>
      <c r="N467" s="743"/>
      <c r="O467" s="744"/>
      <c r="Q467" s="744"/>
      <c r="S467" s="816"/>
      <c r="U467" s="819"/>
      <c r="V467" s="820"/>
    </row>
    <row r="468" spans="2:19" ht="12">
      <c r="B468" s="683"/>
      <c r="C468" s="683"/>
      <c r="D468" s="683"/>
      <c r="E468" s="683"/>
      <c r="F468" s="683"/>
      <c r="G468" s="683"/>
      <c r="H468" s="683"/>
      <c r="I468" s="683"/>
      <c r="J468" s="683"/>
      <c r="K468" s="683"/>
      <c r="L468" s="683"/>
      <c r="M468" s="683"/>
      <c r="N468" s="683"/>
      <c r="Q468" s="833"/>
      <c r="S468" s="834"/>
    </row>
    <row r="469" spans="2:19" ht="12">
      <c r="B469" s="683"/>
      <c r="C469" s="683"/>
      <c r="D469" s="683"/>
      <c r="E469" s="683"/>
      <c r="F469" s="683"/>
      <c r="G469" s="683"/>
      <c r="H469" s="683"/>
      <c r="I469" s="683"/>
      <c r="J469" s="683"/>
      <c r="K469" s="683"/>
      <c r="L469" s="683"/>
      <c r="M469" s="683"/>
      <c r="N469" s="683"/>
      <c r="Q469" s="833"/>
      <c r="S469" s="834"/>
    </row>
    <row r="470" spans="2:19" ht="12.75" customHeight="1">
      <c r="B470" s="683"/>
      <c r="C470" s="683"/>
      <c r="D470" s="683"/>
      <c r="E470" s="683"/>
      <c r="F470" s="683"/>
      <c r="G470" s="683"/>
      <c r="H470" s="683"/>
      <c r="I470" s="683"/>
      <c r="J470" s="683"/>
      <c r="K470" s="683"/>
      <c r="L470" s="683"/>
      <c r="M470" s="683"/>
      <c r="N470" s="683"/>
      <c r="R470" s="830"/>
      <c r="S470" s="764"/>
    </row>
    <row r="471" spans="2:19" ht="12.75" customHeight="1">
      <c r="B471" s="683"/>
      <c r="C471" s="683"/>
      <c r="D471" s="683"/>
      <c r="E471" s="683"/>
      <c r="F471" s="683"/>
      <c r="G471" s="683"/>
      <c r="H471" s="683"/>
      <c r="I471" s="683"/>
      <c r="J471" s="683"/>
      <c r="K471" s="683"/>
      <c r="L471" s="683"/>
      <c r="M471" s="683"/>
      <c r="N471" s="683"/>
      <c r="R471" s="830"/>
      <c r="S471" s="764"/>
    </row>
    <row r="472" spans="2:19" ht="12.75" customHeight="1">
      <c r="B472" s="683"/>
      <c r="C472" s="683"/>
      <c r="D472" s="683"/>
      <c r="E472" s="683"/>
      <c r="F472" s="683"/>
      <c r="G472" s="683"/>
      <c r="H472" s="683"/>
      <c r="I472" s="683"/>
      <c r="J472" s="683"/>
      <c r="K472" s="683"/>
      <c r="L472" s="683"/>
      <c r="M472" s="683"/>
      <c r="N472" s="683"/>
      <c r="R472" s="683"/>
      <c r="S472" s="764"/>
    </row>
    <row r="473" spans="2:19" ht="12.75" customHeight="1">
      <c r="B473" s="683"/>
      <c r="C473" s="683"/>
      <c r="D473" s="683"/>
      <c r="E473" s="683"/>
      <c r="F473" s="683"/>
      <c r="G473" s="683"/>
      <c r="H473" s="683"/>
      <c r="I473" s="683"/>
      <c r="J473" s="683"/>
      <c r="K473" s="683"/>
      <c r="L473" s="683"/>
      <c r="M473" s="683"/>
      <c r="N473" s="683"/>
      <c r="R473" s="683"/>
      <c r="S473" s="764"/>
    </row>
    <row r="474" spans="2:19" ht="12.75" customHeight="1">
      <c r="B474" s="683"/>
      <c r="C474" s="683"/>
      <c r="D474" s="683"/>
      <c r="E474" s="683"/>
      <c r="F474" s="683"/>
      <c r="G474" s="683"/>
      <c r="H474" s="683"/>
      <c r="I474" s="683"/>
      <c r="J474" s="683"/>
      <c r="K474" s="683"/>
      <c r="L474" s="683"/>
      <c r="M474" s="683"/>
      <c r="N474" s="683"/>
      <c r="S474" s="764"/>
    </row>
    <row r="475" spans="2:19" ht="12.75" customHeight="1">
      <c r="B475" s="683"/>
      <c r="C475" s="683"/>
      <c r="D475" s="683"/>
      <c r="E475" s="683"/>
      <c r="F475" s="683"/>
      <c r="G475" s="683"/>
      <c r="H475" s="683"/>
      <c r="I475" s="683"/>
      <c r="J475" s="683"/>
      <c r="K475" s="683"/>
      <c r="L475" s="683"/>
      <c r="M475" s="683"/>
      <c r="N475" s="683"/>
      <c r="S475" s="764"/>
    </row>
    <row r="476" spans="2:19" ht="12.75" customHeight="1">
      <c r="B476" s="683"/>
      <c r="C476" s="683"/>
      <c r="D476" s="683"/>
      <c r="E476" s="683"/>
      <c r="F476" s="683"/>
      <c r="G476" s="683"/>
      <c r="H476" s="683"/>
      <c r="I476" s="683"/>
      <c r="J476" s="683"/>
      <c r="K476" s="683"/>
      <c r="L476" s="683"/>
      <c r="M476" s="683"/>
      <c r="N476" s="683"/>
      <c r="S476" s="764"/>
    </row>
    <row r="477" spans="2:19" ht="12.75" customHeight="1">
      <c r="B477" s="683"/>
      <c r="C477" s="683"/>
      <c r="D477" s="683"/>
      <c r="E477" s="683"/>
      <c r="F477" s="683"/>
      <c r="G477" s="683"/>
      <c r="H477" s="683"/>
      <c r="I477" s="683"/>
      <c r="J477" s="683"/>
      <c r="K477" s="683"/>
      <c r="L477" s="683"/>
      <c r="M477" s="683"/>
      <c r="N477" s="683"/>
      <c r="S477" s="764"/>
    </row>
    <row r="478" spans="2:19" ht="12.75" customHeight="1">
      <c r="B478" s="683"/>
      <c r="C478" s="683"/>
      <c r="D478" s="683"/>
      <c r="E478" s="683"/>
      <c r="F478" s="683"/>
      <c r="G478" s="683"/>
      <c r="H478" s="683"/>
      <c r="I478" s="683"/>
      <c r="J478" s="683"/>
      <c r="K478" s="683"/>
      <c r="L478" s="683"/>
      <c r="M478" s="683"/>
      <c r="N478" s="683"/>
      <c r="S478" s="764"/>
    </row>
    <row r="479" spans="2:19" ht="12.75" customHeight="1">
      <c r="B479" s="683"/>
      <c r="C479" s="683"/>
      <c r="D479" s="683"/>
      <c r="E479" s="683"/>
      <c r="F479" s="683"/>
      <c r="G479" s="683"/>
      <c r="H479" s="683"/>
      <c r="I479" s="683"/>
      <c r="J479" s="683"/>
      <c r="K479" s="683"/>
      <c r="L479" s="683"/>
      <c r="M479" s="683"/>
      <c r="N479" s="683"/>
      <c r="S479" s="764"/>
    </row>
    <row r="480" spans="1:24" s="764" customFormat="1" ht="12.75" customHeight="1">
      <c r="A480" s="683"/>
      <c r="B480" s="683"/>
      <c r="C480" s="683"/>
      <c r="D480" s="683"/>
      <c r="E480" s="683"/>
      <c r="F480" s="683"/>
      <c r="G480" s="683"/>
      <c r="H480" s="683"/>
      <c r="I480" s="683"/>
      <c r="J480" s="683"/>
      <c r="K480" s="683"/>
      <c r="L480" s="683"/>
      <c r="M480" s="683"/>
      <c r="N480" s="683"/>
      <c r="O480" s="683"/>
      <c r="P480" s="683"/>
      <c r="Q480" s="683"/>
      <c r="R480" s="744"/>
      <c r="U480" s="683"/>
      <c r="V480" s="683"/>
      <c r="W480" s="683"/>
      <c r="X480" s="683"/>
    </row>
    <row r="481" spans="1:24" s="764" customFormat="1" ht="12.75" customHeight="1">
      <c r="A481" s="683"/>
      <c r="B481" s="683"/>
      <c r="C481" s="683"/>
      <c r="D481" s="683"/>
      <c r="E481" s="683"/>
      <c r="F481" s="683"/>
      <c r="G481" s="683"/>
      <c r="H481" s="683"/>
      <c r="I481" s="683"/>
      <c r="J481" s="683"/>
      <c r="K481" s="683"/>
      <c r="L481" s="683"/>
      <c r="M481" s="683"/>
      <c r="N481" s="683"/>
      <c r="O481" s="683"/>
      <c r="P481" s="683"/>
      <c r="Q481" s="683"/>
      <c r="R481" s="744"/>
      <c r="U481" s="683"/>
      <c r="V481" s="683"/>
      <c r="W481" s="683"/>
      <c r="X481" s="683"/>
    </row>
    <row r="482" spans="1:24" s="764" customFormat="1" ht="12.75" customHeight="1">
      <c r="A482" s="683"/>
      <c r="B482" s="683"/>
      <c r="C482" s="683"/>
      <c r="D482" s="683"/>
      <c r="E482" s="683"/>
      <c r="F482" s="683"/>
      <c r="G482" s="683"/>
      <c r="H482" s="683"/>
      <c r="I482" s="683"/>
      <c r="J482" s="683"/>
      <c r="K482" s="683"/>
      <c r="L482" s="683"/>
      <c r="M482" s="683"/>
      <c r="N482" s="683"/>
      <c r="O482" s="683"/>
      <c r="P482" s="683"/>
      <c r="Q482" s="683"/>
      <c r="R482" s="744"/>
      <c r="U482" s="683"/>
      <c r="V482" s="683"/>
      <c r="W482" s="683"/>
      <c r="X482" s="683"/>
    </row>
    <row r="483" spans="1:24" s="764" customFormat="1" ht="12.75" customHeight="1">
      <c r="A483" s="683"/>
      <c r="B483" s="683"/>
      <c r="C483" s="683"/>
      <c r="D483" s="683"/>
      <c r="E483" s="683"/>
      <c r="F483" s="683"/>
      <c r="G483" s="683"/>
      <c r="H483" s="683"/>
      <c r="I483" s="683"/>
      <c r="J483" s="683"/>
      <c r="K483" s="683"/>
      <c r="L483" s="683"/>
      <c r="M483" s="683"/>
      <c r="N483" s="683"/>
      <c r="O483" s="683"/>
      <c r="P483" s="683"/>
      <c r="Q483" s="683"/>
      <c r="R483" s="744"/>
      <c r="U483" s="683"/>
      <c r="V483" s="683"/>
      <c r="W483" s="683"/>
      <c r="X483" s="683"/>
    </row>
    <row r="484" spans="1:24" s="764" customFormat="1" ht="12.75" customHeight="1">
      <c r="A484" s="683"/>
      <c r="B484" s="683"/>
      <c r="C484" s="683"/>
      <c r="D484" s="683"/>
      <c r="E484" s="683"/>
      <c r="F484" s="683"/>
      <c r="G484" s="683"/>
      <c r="H484" s="683"/>
      <c r="I484" s="683"/>
      <c r="J484" s="683"/>
      <c r="K484" s="683"/>
      <c r="L484" s="683"/>
      <c r="M484" s="683"/>
      <c r="N484" s="683"/>
      <c r="O484" s="683"/>
      <c r="P484" s="683"/>
      <c r="Q484" s="683"/>
      <c r="R484" s="744"/>
      <c r="U484" s="683"/>
      <c r="V484" s="683"/>
      <c r="W484" s="683"/>
      <c r="X484" s="683"/>
    </row>
    <row r="485" spans="1:24" s="764" customFormat="1" ht="12.75" customHeight="1">
      <c r="A485" s="683"/>
      <c r="B485" s="683"/>
      <c r="C485" s="683"/>
      <c r="D485" s="683"/>
      <c r="E485" s="683"/>
      <c r="F485" s="683"/>
      <c r="G485" s="683"/>
      <c r="H485" s="683"/>
      <c r="I485" s="683"/>
      <c r="J485" s="683"/>
      <c r="K485" s="683"/>
      <c r="L485" s="683"/>
      <c r="M485" s="683"/>
      <c r="N485" s="683"/>
      <c r="O485" s="683"/>
      <c r="P485" s="683"/>
      <c r="Q485" s="683"/>
      <c r="R485" s="744"/>
      <c r="U485" s="683"/>
      <c r="V485" s="683"/>
      <c r="W485" s="683"/>
      <c r="X485" s="683"/>
    </row>
    <row r="486" spans="1:24" s="764" customFormat="1" ht="12.75" customHeight="1">
      <c r="A486" s="683"/>
      <c r="B486" s="683"/>
      <c r="C486" s="683"/>
      <c r="D486" s="683"/>
      <c r="E486" s="683"/>
      <c r="F486" s="683"/>
      <c r="G486" s="683"/>
      <c r="H486" s="683"/>
      <c r="I486" s="683"/>
      <c r="J486" s="683"/>
      <c r="K486" s="683"/>
      <c r="L486" s="683"/>
      <c r="M486" s="683"/>
      <c r="N486" s="683"/>
      <c r="O486" s="683"/>
      <c r="P486" s="683"/>
      <c r="Q486" s="683"/>
      <c r="R486" s="744"/>
      <c r="U486" s="683"/>
      <c r="V486" s="683"/>
      <c r="W486" s="683"/>
      <c r="X486" s="683"/>
    </row>
    <row r="487" spans="1:24" s="764" customFormat="1" ht="12.75" customHeight="1">
      <c r="A487" s="683"/>
      <c r="B487" s="683"/>
      <c r="C487" s="683"/>
      <c r="D487" s="683"/>
      <c r="E487" s="683"/>
      <c r="F487" s="683"/>
      <c r="G487" s="683"/>
      <c r="H487" s="683"/>
      <c r="I487" s="683"/>
      <c r="J487" s="683"/>
      <c r="K487" s="683"/>
      <c r="L487" s="683"/>
      <c r="M487" s="683"/>
      <c r="N487" s="683"/>
      <c r="O487" s="683"/>
      <c r="P487" s="683"/>
      <c r="Q487" s="683"/>
      <c r="R487" s="744"/>
      <c r="U487" s="683"/>
      <c r="V487" s="683"/>
      <c r="W487" s="683"/>
      <c r="X487" s="683"/>
    </row>
    <row r="488" spans="1:24" s="764" customFormat="1" ht="12.75" customHeight="1">
      <c r="A488" s="683"/>
      <c r="B488" s="683"/>
      <c r="C488" s="683"/>
      <c r="D488" s="683"/>
      <c r="E488" s="683"/>
      <c r="F488" s="683"/>
      <c r="G488" s="683"/>
      <c r="H488" s="683"/>
      <c r="I488" s="683"/>
      <c r="J488" s="683"/>
      <c r="K488" s="683"/>
      <c r="L488" s="683"/>
      <c r="M488" s="683"/>
      <c r="N488" s="683"/>
      <c r="O488" s="683"/>
      <c r="P488" s="683"/>
      <c r="Q488" s="683"/>
      <c r="R488" s="744"/>
      <c r="U488" s="683"/>
      <c r="V488" s="683"/>
      <c r="W488" s="683"/>
      <c r="X488" s="683"/>
    </row>
    <row r="489" spans="1:24" s="764" customFormat="1" ht="12.75" customHeight="1">
      <c r="A489" s="683"/>
      <c r="B489" s="683"/>
      <c r="C489" s="683"/>
      <c r="D489" s="683"/>
      <c r="E489" s="683"/>
      <c r="F489" s="683"/>
      <c r="G489" s="683"/>
      <c r="H489" s="683"/>
      <c r="I489" s="683"/>
      <c r="J489" s="683"/>
      <c r="K489" s="683"/>
      <c r="L489" s="683"/>
      <c r="M489" s="683"/>
      <c r="N489" s="683"/>
      <c r="O489" s="683"/>
      <c r="P489" s="683"/>
      <c r="Q489" s="683"/>
      <c r="R489" s="744"/>
      <c r="U489" s="683"/>
      <c r="V489" s="683"/>
      <c r="W489" s="683"/>
      <c r="X489" s="683"/>
    </row>
    <row r="490" spans="1:24" s="764" customFormat="1" ht="12.75" customHeight="1">
      <c r="A490" s="683"/>
      <c r="B490" s="683"/>
      <c r="C490" s="683"/>
      <c r="D490" s="683"/>
      <c r="E490" s="683"/>
      <c r="F490" s="683"/>
      <c r="G490" s="683"/>
      <c r="H490" s="683"/>
      <c r="I490" s="683"/>
      <c r="J490" s="683"/>
      <c r="K490" s="683"/>
      <c r="L490" s="683"/>
      <c r="M490" s="683"/>
      <c r="N490" s="683"/>
      <c r="O490" s="683"/>
      <c r="P490" s="683"/>
      <c r="Q490" s="683"/>
      <c r="R490" s="744"/>
      <c r="U490" s="683"/>
      <c r="V490" s="683"/>
      <c r="W490" s="683"/>
      <c r="X490" s="683"/>
    </row>
    <row r="491" spans="1:24" s="764" customFormat="1" ht="12.75" customHeight="1">
      <c r="A491" s="683"/>
      <c r="B491" s="683"/>
      <c r="C491" s="683"/>
      <c r="D491" s="683"/>
      <c r="E491" s="683"/>
      <c r="F491" s="683"/>
      <c r="G491" s="683"/>
      <c r="H491" s="683"/>
      <c r="I491" s="683"/>
      <c r="J491" s="683"/>
      <c r="K491" s="683"/>
      <c r="L491" s="683"/>
      <c r="M491" s="683"/>
      <c r="N491" s="683"/>
      <c r="O491" s="683"/>
      <c r="P491" s="683"/>
      <c r="Q491" s="683"/>
      <c r="R491" s="835"/>
      <c r="U491" s="683"/>
      <c r="V491" s="683"/>
      <c r="W491" s="683"/>
      <c r="X491" s="683"/>
    </row>
    <row r="492" spans="1:24" s="764" customFormat="1" ht="18" customHeight="1">
      <c r="A492" s="683"/>
      <c r="B492" s="683"/>
      <c r="C492" s="683"/>
      <c r="D492" s="683"/>
      <c r="E492" s="683"/>
      <c r="F492" s="683"/>
      <c r="G492" s="683"/>
      <c r="H492" s="683"/>
      <c r="I492" s="683"/>
      <c r="J492" s="683"/>
      <c r="K492" s="683"/>
      <c r="L492" s="683"/>
      <c r="M492" s="683"/>
      <c r="N492" s="683"/>
      <c r="O492" s="683"/>
      <c r="P492" s="683"/>
      <c r="Q492" s="835"/>
      <c r="R492" s="744"/>
      <c r="U492" s="683"/>
      <c r="V492" s="683"/>
      <c r="W492" s="683"/>
      <c r="X492" s="683"/>
    </row>
    <row r="493" spans="1:24" s="764" customFormat="1" ht="14.25" customHeight="1">
      <c r="A493" s="683"/>
      <c r="B493" s="683"/>
      <c r="C493" s="683"/>
      <c r="D493" s="683"/>
      <c r="E493" s="683"/>
      <c r="F493" s="683"/>
      <c r="G493" s="683"/>
      <c r="H493" s="683"/>
      <c r="I493" s="683"/>
      <c r="J493" s="683"/>
      <c r="K493" s="683"/>
      <c r="L493" s="683"/>
      <c r="M493" s="683"/>
      <c r="N493" s="683"/>
      <c r="O493" s="683"/>
      <c r="P493" s="683"/>
      <c r="Q493" s="683"/>
      <c r="R493" s="683"/>
      <c r="U493" s="683"/>
      <c r="V493" s="683"/>
      <c r="W493" s="683"/>
      <c r="X493" s="683"/>
    </row>
    <row r="494" spans="1:24" s="764" customFormat="1" ht="12" customHeight="1">
      <c r="A494" s="683"/>
      <c r="B494" s="683"/>
      <c r="C494" s="683"/>
      <c r="D494" s="683"/>
      <c r="E494" s="683"/>
      <c r="F494" s="683"/>
      <c r="G494" s="683"/>
      <c r="H494" s="683"/>
      <c r="I494" s="683"/>
      <c r="J494" s="683"/>
      <c r="K494" s="683"/>
      <c r="L494" s="683"/>
      <c r="M494" s="683"/>
      <c r="N494" s="683"/>
      <c r="O494" s="683"/>
      <c r="P494" s="683"/>
      <c r="Q494" s="683"/>
      <c r="R494" s="744"/>
      <c r="U494" s="683"/>
      <c r="V494" s="683"/>
      <c r="W494" s="683"/>
      <c r="X494" s="683"/>
    </row>
    <row r="495" spans="1:24" s="764" customFormat="1" ht="12" customHeight="1">
      <c r="A495" s="683"/>
      <c r="B495" s="683"/>
      <c r="C495" s="683"/>
      <c r="D495" s="683"/>
      <c r="E495" s="683"/>
      <c r="F495" s="683"/>
      <c r="G495" s="683"/>
      <c r="H495" s="683"/>
      <c r="I495" s="683"/>
      <c r="J495" s="683"/>
      <c r="K495" s="683"/>
      <c r="L495" s="683"/>
      <c r="M495" s="683"/>
      <c r="N495" s="683"/>
      <c r="O495" s="683"/>
      <c r="P495" s="683"/>
      <c r="Q495" s="683"/>
      <c r="R495" s="744"/>
      <c r="U495" s="683"/>
      <c r="V495" s="683"/>
      <c r="W495" s="683"/>
      <c r="X495" s="683"/>
    </row>
    <row r="496" spans="1:24" s="764" customFormat="1" ht="12" customHeight="1">
      <c r="A496" s="683"/>
      <c r="B496" s="683"/>
      <c r="C496" s="683"/>
      <c r="D496" s="683"/>
      <c r="E496" s="683"/>
      <c r="F496" s="683"/>
      <c r="G496" s="683"/>
      <c r="H496" s="683"/>
      <c r="I496" s="683"/>
      <c r="J496" s="683"/>
      <c r="K496" s="683"/>
      <c r="L496" s="683"/>
      <c r="M496" s="683"/>
      <c r="N496" s="683"/>
      <c r="O496" s="683"/>
      <c r="P496" s="683"/>
      <c r="Q496" s="683"/>
      <c r="R496" s="744"/>
      <c r="U496" s="683"/>
      <c r="V496" s="683"/>
      <c r="W496" s="683"/>
      <c r="X496" s="683"/>
    </row>
    <row r="497" spans="1:24" s="764" customFormat="1" ht="12" customHeight="1">
      <c r="A497" s="683"/>
      <c r="B497" s="683"/>
      <c r="C497" s="683"/>
      <c r="D497" s="683"/>
      <c r="E497" s="683"/>
      <c r="F497" s="683"/>
      <c r="G497" s="683"/>
      <c r="H497" s="683"/>
      <c r="I497" s="683"/>
      <c r="J497" s="683"/>
      <c r="K497" s="683"/>
      <c r="L497" s="683"/>
      <c r="M497" s="683"/>
      <c r="N497" s="683"/>
      <c r="O497" s="683"/>
      <c r="P497" s="683"/>
      <c r="Q497" s="683"/>
      <c r="R497" s="744"/>
      <c r="U497" s="683"/>
      <c r="V497" s="683"/>
      <c r="W497" s="683"/>
      <c r="X497" s="683"/>
    </row>
    <row r="498" spans="1:24" s="764" customFormat="1" ht="11.25" customHeight="1">
      <c r="A498" s="683"/>
      <c r="B498" s="683"/>
      <c r="C498" s="683"/>
      <c r="D498" s="683"/>
      <c r="E498" s="683"/>
      <c r="F498" s="683"/>
      <c r="G498" s="683"/>
      <c r="H498" s="683"/>
      <c r="I498" s="683"/>
      <c r="J498" s="683"/>
      <c r="K498" s="683"/>
      <c r="L498" s="683"/>
      <c r="M498" s="683"/>
      <c r="N498" s="683"/>
      <c r="O498" s="683"/>
      <c r="P498" s="683"/>
      <c r="Q498" s="683"/>
      <c r="R498" s="744"/>
      <c r="U498" s="683"/>
      <c r="V498" s="683"/>
      <c r="W498" s="683"/>
      <c r="X498" s="683"/>
    </row>
    <row r="499" spans="1:24" s="764" customFormat="1" ht="12" customHeight="1">
      <c r="A499" s="683"/>
      <c r="B499" s="683"/>
      <c r="C499" s="683"/>
      <c r="D499" s="683"/>
      <c r="E499" s="683"/>
      <c r="F499" s="683"/>
      <c r="G499" s="683"/>
      <c r="H499" s="683"/>
      <c r="I499" s="683"/>
      <c r="J499" s="683"/>
      <c r="K499" s="683"/>
      <c r="L499" s="683"/>
      <c r="M499" s="683"/>
      <c r="N499" s="683"/>
      <c r="O499" s="683"/>
      <c r="P499" s="683"/>
      <c r="Q499" s="683"/>
      <c r="R499" s="744"/>
      <c r="U499" s="683"/>
      <c r="V499" s="683"/>
      <c r="W499" s="683"/>
      <c r="X499" s="683"/>
    </row>
    <row r="500" spans="1:24" s="764" customFormat="1" ht="10.5" customHeight="1">
      <c r="A500" s="683"/>
      <c r="B500" s="763"/>
      <c r="C500" s="683"/>
      <c r="D500" s="683"/>
      <c r="E500" s="683"/>
      <c r="F500" s="683"/>
      <c r="G500" s="683"/>
      <c r="H500" s="683"/>
      <c r="I500" s="683"/>
      <c r="J500" s="836"/>
      <c r="K500" s="836"/>
      <c r="L500" s="836"/>
      <c r="M500" s="836"/>
      <c r="N500" s="836"/>
      <c r="O500" s="763"/>
      <c r="P500" s="683"/>
      <c r="Q500" s="683"/>
      <c r="R500" s="744"/>
      <c r="S500" s="683"/>
      <c r="U500" s="683"/>
      <c r="V500" s="683"/>
      <c r="W500" s="683"/>
      <c r="X500" s="683"/>
    </row>
    <row r="501" spans="1:24" s="764" customFormat="1" ht="10.5" customHeight="1">
      <c r="A501" s="683"/>
      <c r="B501" s="763"/>
      <c r="C501" s="683"/>
      <c r="D501" s="683"/>
      <c r="E501" s="683"/>
      <c r="F501" s="683"/>
      <c r="G501" s="683"/>
      <c r="H501" s="683"/>
      <c r="I501" s="683"/>
      <c r="J501" s="836"/>
      <c r="K501" s="836"/>
      <c r="L501" s="836"/>
      <c r="M501" s="836"/>
      <c r="N501" s="836"/>
      <c r="O501" s="763"/>
      <c r="P501" s="683"/>
      <c r="Q501" s="683"/>
      <c r="R501" s="744"/>
      <c r="S501" s="683"/>
      <c r="U501" s="683"/>
      <c r="V501" s="683"/>
      <c r="W501" s="683"/>
      <c r="X501" s="683"/>
    </row>
    <row r="502" spans="1:24" s="764" customFormat="1" ht="10.5" customHeight="1">
      <c r="A502" s="683"/>
      <c r="B502" s="763"/>
      <c r="C502" s="683"/>
      <c r="D502" s="683"/>
      <c r="E502" s="683"/>
      <c r="F502" s="683"/>
      <c r="G502" s="683"/>
      <c r="H502" s="683"/>
      <c r="I502" s="683"/>
      <c r="J502" s="836"/>
      <c r="K502" s="836"/>
      <c r="L502" s="836"/>
      <c r="M502" s="836"/>
      <c r="N502" s="836"/>
      <c r="O502" s="763"/>
      <c r="P502" s="683"/>
      <c r="Q502" s="683"/>
      <c r="R502" s="744"/>
      <c r="S502" s="683"/>
      <c r="U502" s="683"/>
      <c r="V502" s="683"/>
      <c r="W502" s="683"/>
      <c r="X502" s="683"/>
    </row>
    <row r="503" spans="1:24" s="764" customFormat="1" ht="10.5" customHeight="1">
      <c r="A503" s="683"/>
      <c r="B503" s="763"/>
      <c r="C503" s="683"/>
      <c r="D503" s="683"/>
      <c r="E503" s="683"/>
      <c r="F503" s="683"/>
      <c r="G503" s="683"/>
      <c r="H503" s="683"/>
      <c r="I503" s="683"/>
      <c r="J503" s="836"/>
      <c r="K503" s="836"/>
      <c r="L503" s="836"/>
      <c r="M503" s="836"/>
      <c r="N503" s="836"/>
      <c r="O503" s="763"/>
      <c r="P503" s="683"/>
      <c r="Q503" s="683"/>
      <c r="R503" s="744"/>
      <c r="S503" s="683"/>
      <c r="U503" s="683"/>
      <c r="V503" s="683"/>
      <c r="W503" s="683"/>
      <c r="X503" s="683"/>
    </row>
    <row r="504" spans="1:24" s="764" customFormat="1" ht="10.5" customHeight="1">
      <c r="A504" s="683"/>
      <c r="B504" s="763"/>
      <c r="C504" s="683"/>
      <c r="D504" s="683"/>
      <c r="E504" s="683"/>
      <c r="F504" s="683"/>
      <c r="G504" s="683"/>
      <c r="H504" s="683"/>
      <c r="I504" s="683"/>
      <c r="J504" s="683"/>
      <c r="K504" s="683"/>
      <c r="L504" s="683"/>
      <c r="M504" s="683"/>
      <c r="N504" s="683"/>
      <c r="O504" s="763"/>
      <c r="P504" s="683"/>
      <c r="Q504" s="683"/>
      <c r="R504" s="744"/>
      <c r="S504" s="683"/>
      <c r="U504" s="683"/>
      <c r="V504" s="683"/>
      <c r="W504" s="683"/>
      <c r="X504" s="683"/>
    </row>
    <row r="505" spans="1:24" s="764" customFormat="1" ht="10.5" customHeight="1">
      <c r="A505" s="683"/>
      <c r="B505" s="763"/>
      <c r="C505" s="683"/>
      <c r="D505" s="683"/>
      <c r="E505" s="683"/>
      <c r="F505" s="683"/>
      <c r="G505" s="683"/>
      <c r="H505" s="683"/>
      <c r="I505" s="683"/>
      <c r="J505" s="836"/>
      <c r="K505" s="836"/>
      <c r="L505" s="836"/>
      <c r="M505" s="836"/>
      <c r="N505" s="836"/>
      <c r="O505" s="763"/>
      <c r="P505" s="683"/>
      <c r="Q505" s="683"/>
      <c r="R505" s="744"/>
      <c r="S505" s="683"/>
      <c r="U505" s="683"/>
      <c r="V505" s="683"/>
      <c r="W505" s="683"/>
      <c r="X505" s="683"/>
    </row>
    <row r="506" spans="1:24" s="764" customFormat="1" ht="10.5" customHeight="1">
      <c r="A506" s="683"/>
      <c r="B506" s="763"/>
      <c r="C506" s="683"/>
      <c r="D506" s="683"/>
      <c r="E506" s="683"/>
      <c r="F506" s="683"/>
      <c r="G506" s="683"/>
      <c r="H506" s="683"/>
      <c r="I506" s="683"/>
      <c r="J506" s="836"/>
      <c r="K506" s="836"/>
      <c r="L506" s="836"/>
      <c r="M506" s="836"/>
      <c r="N506" s="836"/>
      <c r="O506" s="763"/>
      <c r="P506" s="683"/>
      <c r="Q506" s="683"/>
      <c r="R506" s="744"/>
      <c r="S506" s="683"/>
      <c r="U506" s="683"/>
      <c r="V506" s="683"/>
      <c r="W506" s="683"/>
      <c r="X506" s="683"/>
    </row>
    <row r="507" spans="1:24" s="764" customFormat="1" ht="10.5" customHeight="1">
      <c r="A507" s="683"/>
      <c r="B507" s="763"/>
      <c r="C507" s="683"/>
      <c r="D507" s="683"/>
      <c r="E507" s="683"/>
      <c r="F507" s="683"/>
      <c r="G507" s="683"/>
      <c r="H507" s="683"/>
      <c r="I507" s="683"/>
      <c r="J507" s="836"/>
      <c r="K507" s="836"/>
      <c r="L507" s="836"/>
      <c r="M507" s="836"/>
      <c r="N507" s="836"/>
      <c r="O507" s="763"/>
      <c r="P507" s="683"/>
      <c r="Q507" s="683"/>
      <c r="R507" s="744"/>
      <c r="S507" s="683"/>
      <c r="U507" s="683"/>
      <c r="V507" s="683"/>
      <c r="W507" s="683"/>
      <c r="X507" s="683"/>
    </row>
    <row r="508" spans="1:24" s="764" customFormat="1" ht="10.5" customHeight="1">
      <c r="A508" s="683"/>
      <c r="B508" s="763"/>
      <c r="C508" s="683"/>
      <c r="D508" s="683"/>
      <c r="E508" s="683"/>
      <c r="F508" s="683"/>
      <c r="G508" s="683"/>
      <c r="H508" s="683"/>
      <c r="I508" s="683"/>
      <c r="J508" s="836"/>
      <c r="K508" s="836"/>
      <c r="L508" s="836"/>
      <c r="M508" s="836"/>
      <c r="N508" s="836"/>
      <c r="O508" s="763"/>
      <c r="P508" s="683"/>
      <c r="Q508" s="683"/>
      <c r="R508" s="744"/>
      <c r="S508" s="683"/>
      <c r="U508" s="683"/>
      <c r="V508" s="683"/>
      <c r="W508" s="683"/>
      <c r="X508" s="683"/>
    </row>
    <row r="509" spans="1:24" s="764" customFormat="1" ht="10.5" customHeight="1">
      <c r="A509" s="683"/>
      <c r="B509" s="763"/>
      <c r="C509" s="683"/>
      <c r="D509" s="683"/>
      <c r="E509" s="683"/>
      <c r="F509" s="683"/>
      <c r="G509" s="683"/>
      <c r="H509" s="683"/>
      <c r="I509" s="683"/>
      <c r="J509" s="836"/>
      <c r="K509" s="836"/>
      <c r="L509" s="836"/>
      <c r="M509" s="836"/>
      <c r="N509" s="836"/>
      <c r="O509" s="763"/>
      <c r="P509" s="683"/>
      <c r="Q509" s="683"/>
      <c r="R509" s="744"/>
      <c r="S509" s="683"/>
      <c r="U509" s="683"/>
      <c r="V509" s="683"/>
      <c r="W509" s="683"/>
      <c r="X509" s="683"/>
    </row>
    <row r="510" spans="1:24" s="764" customFormat="1" ht="10.5" customHeight="1">
      <c r="A510" s="683"/>
      <c r="B510" s="763"/>
      <c r="C510" s="683"/>
      <c r="D510" s="683"/>
      <c r="E510" s="683"/>
      <c r="F510" s="683"/>
      <c r="G510" s="683"/>
      <c r="H510" s="683"/>
      <c r="I510" s="683"/>
      <c r="J510" s="836"/>
      <c r="K510" s="836"/>
      <c r="L510" s="836"/>
      <c r="M510" s="836"/>
      <c r="N510" s="836"/>
      <c r="O510" s="763"/>
      <c r="P510" s="683"/>
      <c r="Q510" s="683"/>
      <c r="R510" s="744"/>
      <c r="S510" s="683"/>
      <c r="U510" s="683"/>
      <c r="V510" s="683"/>
      <c r="W510" s="683"/>
      <c r="X510" s="683"/>
    </row>
    <row r="511" spans="1:24" s="764" customFormat="1" ht="10.5" customHeight="1">
      <c r="A511" s="683"/>
      <c r="B511" s="763"/>
      <c r="C511" s="683"/>
      <c r="D511" s="683"/>
      <c r="E511" s="683"/>
      <c r="F511" s="683"/>
      <c r="G511" s="683"/>
      <c r="H511" s="683"/>
      <c r="I511" s="683"/>
      <c r="J511" s="836"/>
      <c r="K511" s="836"/>
      <c r="L511" s="836"/>
      <c r="M511" s="836"/>
      <c r="N511" s="836"/>
      <c r="O511" s="763"/>
      <c r="P511" s="683"/>
      <c r="Q511" s="683"/>
      <c r="R511" s="744"/>
      <c r="S511" s="683"/>
      <c r="U511" s="683"/>
      <c r="V511" s="683"/>
      <c r="W511" s="683"/>
      <c r="X511" s="683"/>
    </row>
    <row r="512" spans="2:15" ht="10.5" customHeight="1">
      <c r="B512" s="763"/>
      <c r="C512" s="683"/>
      <c r="D512" s="683"/>
      <c r="E512" s="683"/>
      <c r="F512" s="683"/>
      <c r="G512" s="683"/>
      <c r="H512" s="683"/>
      <c r="I512" s="683"/>
      <c r="O512" s="763"/>
    </row>
    <row r="513" spans="2:15" ht="10.5" customHeight="1">
      <c r="B513" s="763"/>
      <c r="C513" s="683"/>
      <c r="D513" s="683"/>
      <c r="E513" s="683"/>
      <c r="F513" s="683"/>
      <c r="G513" s="683"/>
      <c r="H513" s="683"/>
      <c r="I513" s="683"/>
      <c r="O513" s="763"/>
    </row>
    <row r="514" spans="2:15" ht="10.5" customHeight="1">
      <c r="B514" s="763"/>
      <c r="C514" s="683"/>
      <c r="D514" s="683"/>
      <c r="E514" s="683"/>
      <c r="F514" s="683"/>
      <c r="G514" s="683"/>
      <c r="H514" s="683"/>
      <c r="I514" s="683"/>
      <c r="O514" s="763"/>
    </row>
    <row r="515" spans="2:15" ht="10.5" customHeight="1">
      <c r="B515" s="763"/>
      <c r="C515" s="683"/>
      <c r="D515" s="683"/>
      <c r="E515" s="683"/>
      <c r="F515" s="683"/>
      <c r="G515" s="683"/>
      <c r="H515" s="683"/>
      <c r="I515" s="683"/>
      <c r="O515" s="763"/>
    </row>
    <row r="516" spans="2:15" ht="10.5" customHeight="1">
      <c r="B516" s="763"/>
      <c r="C516" s="683"/>
      <c r="D516" s="683"/>
      <c r="E516" s="683"/>
      <c r="F516" s="683"/>
      <c r="G516" s="683"/>
      <c r="H516" s="683"/>
      <c r="I516" s="683"/>
      <c r="O516" s="763"/>
    </row>
    <row r="517" spans="2:15" ht="10.5" customHeight="1">
      <c r="B517" s="763"/>
      <c r="C517" s="683"/>
      <c r="D517" s="683"/>
      <c r="E517" s="683"/>
      <c r="F517" s="683"/>
      <c r="G517" s="683"/>
      <c r="H517" s="683"/>
      <c r="I517" s="683"/>
      <c r="O517" s="763"/>
    </row>
    <row r="518" spans="2:15" ht="10.5" customHeight="1">
      <c r="B518" s="763"/>
      <c r="C518" s="683"/>
      <c r="D518" s="683"/>
      <c r="E518" s="683"/>
      <c r="F518" s="683"/>
      <c r="G518" s="683"/>
      <c r="H518" s="683"/>
      <c r="I518" s="683"/>
      <c r="O518" s="763"/>
    </row>
    <row r="519" spans="2:15" ht="10.5" customHeight="1">
      <c r="B519" s="763"/>
      <c r="C519" s="683"/>
      <c r="D519" s="683"/>
      <c r="E519" s="683"/>
      <c r="F519" s="683"/>
      <c r="G519" s="683"/>
      <c r="H519" s="683"/>
      <c r="I519" s="683"/>
      <c r="O519" s="763"/>
    </row>
    <row r="520" spans="2:15" ht="10.5" customHeight="1">
      <c r="B520" s="763"/>
      <c r="C520" s="683"/>
      <c r="D520" s="683"/>
      <c r="E520" s="683"/>
      <c r="F520" s="683"/>
      <c r="G520" s="683"/>
      <c r="H520" s="683"/>
      <c r="I520" s="683"/>
      <c r="O520" s="763"/>
    </row>
    <row r="521" spans="3:9" ht="10.5" customHeight="1">
      <c r="C521" s="838"/>
      <c r="D521" s="839"/>
      <c r="E521" s="839"/>
      <c r="F521" s="839"/>
      <c r="G521" s="840"/>
      <c r="H521" s="840"/>
      <c r="I521" s="840"/>
    </row>
    <row r="522" spans="3:9" ht="10.5" customHeight="1">
      <c r="C522" s="838"/>
      <c r="D522" s="839"/>
      <c r="E522" s="839"/>
      <c r="F522" s="839"/>
      <c r="G522" s="840"/>
      <c r="H522" s="840"/>
      <c r="I522" s="840"/>
    </row>
    <row r="523" spans="3:9" ht="10.5" customHeight="1">
      <c r="C523" s="838"/>
      <c r="D523" s="839"/>
      <c r="E523" s="839"/>
      <c r="F523" s="839"/>
      <c r="G523" s="840"/>
      <c r="H523" s="840"/>
      <c r="I523" s="840"/>
    </row>
    <row r="524" spans="3:9" ht="10.5" customHeight="1">
      <c r="C524" s="838"/>
      <c r="D524" s="839"/>
      <c r="E524" s="839"/>
      <c r="F524" s="839"/>
      <c r="G524" s="840"/>
      <c r="H524" s="840"/>
      <c r="I524" s="840"/>
    </row>
    <row r="525" spans="3:9" ht="10.5" customHeight="1">
      <c r="C525" s="838"/>
      <c r="D525" s="839"/>
      <c r="E525" s="839"/>
      <c r="F525" s="839"/>
      <c r="G525" s="840"/>
      <c r="H525" s="840"/>
      <c r="I525" s="840"/>
    </row>
    <row r="526" spans="3:9" ht="10.5" customHeight="1">
      <c r="C526" s="838"/>
      <c r="D526" s="839"/>
      <c r="E526" s="839"/>
      <c r="F526" s="839"/>
      <c r="G526" s="840"/>
      <c r="H526" s="840"/>
      <c r="I526" s="840"/>
    </row>
    <row r="527" spans="3:9" ht="10.5" customHeight="1">
      <c r="C527" s="838"/>
      <c r="D527" s="839"/>
      <c r="E527" s="839"/>
      <c r="F527" s="839"/>
      <c r="G527" s="840"/>
      <c r="H527" s="840"/>
      <c r="I527" s="840"/>
    </row>
    <row r="528" spans="1:24" s="836" customFormat="1" ht="10.5" customHeight="1">
      <c r="A528" s="683"/>
      <c r="B528" s="837"/>
      <c r="C528" s="838"/>
      <c r="D528" s="839"/>
      <c r="E528" s="839"/>
      <c r="F528" s="839"/>
      <c r="G528" s="840"/>
      <c r="H528" s="840"/>
      <c r="I528" s="840"/>
      <c r="O528" s="683"/>
      <c r="P528" s="683"/>
      <c r="Q528" s="683"/>
      <c r="R528" s="744"/>
      <c r="S528" s="683"/>
      <c r="T528" s="764"/>
      <c r="U528" s="683"/>
      <c r="V528" s="683"/>
      <c r="W528" s="683"/>
      <c r="X528" s="683"/>
    </row>
    <row r="529" spans="1:24" s="836" customFormat="1" ht="10.5" customHeight="1">
      <c r="A529" s="683"/>
      <c r="B529" s="837"/>
      <c r="C529" s="838"/>
      <c r="D529" s="839"/>
      <c r="E529" s="839"/>
      <c r="F529" s="839"/>
      <c r="G529" s="840"/>
      <c r="H529" s="840"/>
      <c r="I529" s="840"/>
      <c r="O529" s="683"/>
      <c r="P529" s="683"/>
      <c r="Q529" s="683"/>
      <c r="R529" s="744"/>
      <c r="S529" s="683"/>
      <c r="T529" s="764"/>
      <c r="U529" s="683"/>
      <c r="V529" s="683"/>
      <c r="W529" s="683"/>
      <c r="X529" s="683"/>
    </row>
    <row r="530" spans="1:24" s="836" customFormat="1" ht="10.5" customHeight="1">
      <c r="A530" s="683"/>
      <c r="B530" s="837"/>
      <c r="C530" s="838"/>
      <c r="D530" s="839"/>
      <c r="E530" s="839"/>
      <c r="F530" s="839"/>
      <c r="G530" s="840"/>
      <c r="H530" s="840"/>
      <c r="I530" s="840"/>
      <c r="O530" s="683"/>
      <c r="P530" s="683"/>
      <c r="Q530" s="683"/>
      <c r="R530" s="744"/>
      <c r="S530" s="683"/>
      <c r="T530" s="764"/>
      <c r="U530" s="683"/>
      <c r="V530" s="683"/>
      <c r="W530" s="683"/>
      <c r="X530" s="683"/>
    </row>
    <row r="531" spans="1:24" s="836" customFormat="1" ht="10.5" customHeight="1">
      <c r="A531" s="683"/>
      <c r="B531" s="837"/>
      <c r="C531" s="838"/>
      <c r="D531" s="839"/>
      <c r="E531" s="839"/>
      <c r="F531" s="839"/>
      <c r="G531" s="840"/>
      <c r="H531" s="840"/>
      <c r="I531" s="840"/>
      <c r="O531" s="683"/>
      <c r="P531" s="683"/>
      <c r="Q531" s="683"/>
      <c r="R531" s="744"/>
      <c r="S531" s="683"/>
      <c r="T531" s="764"/>
      <c r="U531" s="683"/>
      <c r="V531" s="683"/>
      <c r="W531" s="683"/>
      <c r="X531" s="683"/>
    </row>
    <row r="532" spans="1:24" s="836" customFormat="1" ht="10.5" customHeight="1">
      <c r="A532" s="683"/>
      <c r="B532" s="837"/>
      <c r="C532" s="838"/>
      <c r="D532" s="839"/>
      <c r="E532" s="839"/>
      <c r="F532" s="839"/>
      <c r="G532" s="840"/>
      <c r="H532" s="840"/>
      <c r="I532" s="840"/>
      <c r="O532" s="683"/>
      <c r="P532" s="683"/>
      <c r="Q532" s="683"/>
      <c r="R532" s="744"/>
      <c r="S532" s="683"/>
      <c r="T532" s="764"/>
      <c r="U532" s="683"/>
      <c r="V532" s="683"/>
      <c r="W532" s="683"/>
      <c r="X532" s="683"/>
    </row>
    <row r="533" spans="1:24" s="836" customFormat="1" ht="10.5" customHeight="1">
      <c r="A533" s="683"/>
      <c r="B533" s="837"/>
      <c r="C533" s="838"/>
      <c r="D533" s="839"/>
      <c r="E533" s="839"/>
      <c r="F533" s="839"/>
      <c r="G533" s="840"/>
      <c r="H533" s="840"/>
      <c r="I533" s="840"/>
      <c r="O533" s="683"/>
      <c r="P533" s="683"/>
      <c r="Q533" s="683"/>
      <c r="R533" s="744"/>
      <c r="S533" s="683"/>
      <c r="T533" s="764"/>
      <c r="U533" s="683"/>
      <c r="V533" s="683"/>
      <c r="W533" s="683"/>
      <c r="X533" s="683"/>
    </row>
    <row r="534" spans="1:24" s="836" customFormat="1" ht="10.5" customHeight="1">
      <c r="A534" s="683"/>
      <c r="B534" s="837"/>
      <c r="C534" s="838"/>
      <c r="D534" s="839"/>
      <c r="E534" s="839"/>
      <c r="F534" s="839"/>
      <c r="G534" s="840"/>
      <c r="H534" s="840"/>
      <c r="I534" s="840"/>
      <c r="O534" s="683"/>
      <c r="P534" s="683"/>
      <c r="Q534" s="683"/>
      <c r="R534" s="744"/>
      <c r="S534" s="683"/>
      <c r="T534" s="764"/>
      <c r="U534" s="683"/>
      <c r="V534" s="683"/>
      <c r="W534" s="683"/>
      <c r="X534" s="683"/>
    </row>
    <row r="535" spans="1:24" s="836" customFormat="1" ht="10.5" customHeight="1">
      <c r="A535" s="683"/>
      <c r="B535" s="837"/>
      <c r="C535" s="838"/>
      <c r="D535" s="839"/>
      <c r="E535" s="839"/>
      <c r="F535" s="839"/>
      <c r="G535" s="840"/>
      <c r="H535" s="840"/>
      <c r="I535" s="840"/>
      <c r="O535" s="683"/>
      <c r="P535" s="683"/>
      <c r="Q535" s="683"/>
      <c r="R535" s="744"/>
      <c r="S535" s="683"/>
      <c r="T535" s="764"/>
      <c r="U535" s="683"/>
      <c r="V535" s="683"/>
      <c r="W535" s="683"/>
      <c r="X535" s="683"/>
    </row>
    <row r="536" spans="1:24" s="836" customFormat="1" ht="10.5" customHeight="1">
      <c r="A536" s="683"/>
      <c r="B536" s="837"/>
      <c r="C536" s="838"/>
      <c r="D536" s="839"/>
      <c r="E536" s="839"/>
      <c r="F536" s="839"/>
      <c r="G536" s="840"/>
      <c r="H536" s="840"/>
      <c r="I536" s="840"/>
      <c r="O536" s="683"/>
      <c r="P536" s="683"/>
      <c r="Q536" s="683"/>
      <c r="R536" s="744"/>
      <c r="S536" s="683"/>
      <c r="T536" s="764"/>
      <c r="U536" s="683"/>
      <c r="V536" s="683"/>
      <c r="W536" s="683"/>
      <c r="X536" s="683"/>
    </row>
    <row r="537" spans="1:24" s="836" customFormat="1" ht="10.5" customHeight="1">
      <c r="A537" s="683"/>
      <c r="B537" s="837"/>
      <c r="C537" s="838"/>
      <c r="D537" s="839"/>
      <c r="E537" s="839"/>
      <c r="F537" s="839"/>
      <c r="G537" s="840"/>
      <c r="H537" s="840"/>
      <c r="I537" s="840"/>
      <c r="O537" s="683"/>
      <c r="P537" s="683"/>
      <c r="Q537" s="683"/>
      <c r="R537" s="744"/>
      <c r="S537" s="683"/>
      <c r="T537" s="764"/>
      <c r="U537" s="683"/>
      <c r="V537" s="683"/>
      <c r="W537" s="683"/>
      <c r="X537" s="683"/>
    </row>
    <row r="538" spans="1:24" s="836" customFormat="1" ht="10.5" customHeight="1">
      <c r="A538" s="683"/>
      <c r="B538" s="837"/>
      <c r="C538" s="838"/>
      <c r="D538" s="839"/>
      <c r="E538" s="839"/>
      <c r="F538" s="839"/>
      <c r="G538" s="840"/>
      <c r="H538" s="840"/>
      <c r="I538" s="840"/>
      <c r="O538" s="683"/>
      <c r="P538" s="683"/>
      <c r="Q538" s="683"/>
      <c r="R538" s="744"/>
      <c r="S538" s="683"/>
      <c r="T538" s="764"/>
      <c r="U538" s="683"/>
      <c r="V538" s="683"/>
      <c r="W538" s="683"/>
      <c r="X538" s="683"/>
    </row>
    <row r="539" spans="1:24" s="836" customFormat="1" ht="10.5" customHeight="1">
      <c r="A539" s="683"/>
      <c r="B539" s="837"/>
      <c r="C539" s="838"/>
      <c r="D539" s="839"/>
      <c r="E539" s="839"/>
      <c r="F539" s="839"/>
      <c r="G539" s="840"/>
      <c r="H539" s="840"/>
      <c r="I539" s="840"/>
      <c r="O539" s="683"/>
      <c r="P539" s="683"/>
      <c r="Q539" s="683"/>
      <c r="R539" s="744"/>
      <c r="S539" s="683"/>
      <c r="T539" s="764"/>
      <c r="U539" s="683"/>
      <c r="V539" s="683"/>
      <c r="W539" s="683"/>
      <c r="X539" s="683"/>
    </row>
    <row r="540" spans="1:24" s="836" customFormat="1" ht="10.5" customHeight="1">
      <c r="A540" s="683"/>
      <c r="B540" s="837"/>
      <c r="C540" s="838"/>
      <c r="D540" s="839"/>
      <c r="E540" s="839"/>
      <c r="F540" s="839"/>
      <c r="G540" s="840"/>
      <c r="H540" s="840"/>
      <c r="I540" s="840"/>
      <c r="O540" s="683"/>
      <c r="P540" s="683"/>
      <c r="Q540" s="683"/>
      <c r="R540" s="744"/>
      <c r="S540" s="683"/>
      <c r="T540" s="764"/>
      <c r="U540" s="683"/>
      <c r="V540" s="683"/>
      <c r="W540" s="683"/>
      <c r="X540" s="683"/>
    </row>
    <row r="541" spans="1:24" s="836" customFormat="1" ht="10.5" customHeight="1">
      <c r="A541" s="683"/>
      <c r="B541" s="837"/>
      <c r="C541" s="838"/>
      <c r="D541" s="839"/>
      <c r="E541" s="839"/>
      <c r="F541" s="839"/>
      <c r="G541" s="840"/>
      <c r="H541" s="840"/>
      <c r="I541" s="840"/>
      <c r="O541" s="683"/>
      <c r="P541" s="683"/>
      <c r="Q541" s="683"/>
      <c r="R541" s="744"/>
      <c r="S541" s="683"/>
      <c r="T541" s="764"/>
      <c r="U541" s="683"/>
      <c r="V541" s="683"/>
      <c r="W541" s="683"/>
      <c r="X541" s="683"/>
    </row>
    <row r="542" spans="1:24" s="836" customFormat="1" ht="10.5" customHeight="1">
      <c r="A542" s="683"/>
      <c r="B542" s="837"/>
      <c r="C542" s="838"/>
      <c r="D542" s="839"/>
      <c r="E542" s="839"/>
      <c r="F542" s="839"/>
      <c r="G542" s="840"/>
      <c r="H542" s="840"/>
      <c r="I542" s="840"/>
      <c r="O542" s="683"/>
      <c r="P542" s="683"/>
      <c r="Q542" s="683"/>
      <c r="R542" s="744"/>
      <c r="S542" s="683"/>
      <c r="T542" s="764"/>
      <c r="U542" s="683"/>
      <c r="V542" s="683"/>
      <c r="W542" s="683"/>
      <c r="X542" s="683"/>
    </row>
    <row r="543" spans="1:24" s="836" customFormat="1" ht="10.5" customHeight="1">
      <c r="A543" s="683"/>
      <c r="B543" s="837"/>
      <c r="C543" s="838"/>
      <c r="D543" s="839"/>
      <c r="E543" s="839"/>
      <c r="F543" s="839"/>
      <c r="G543" s="840"/>
      <c r="H543" s="840"/>
      <c r="I543" s="840"/>
      <c r="O543" s="683"/>
      <c r="P543" s="683"/>
      <c r="Q543" s="683"/>
      <c r="R543" s="744"/>
      <c r="S543" s="683"/>
      <c r="T543" s="764"/>
      <c r="U543" s="683"/>
      <c r="V543" s="683"/>
      <c r="W543" s="683"/>
      <c r="X543" s="683"/>
    </row>
    <row r="544" spans="3:9" ht="10.5" customHeight="1">
      <c r="C544" s="838"/>
      <c r="D544" s="839"/>
      <c r="E544" s="839"/>
      <c r="F544" s="839"/>
      <c r="G544" s="840"/>
      <c r="H544" s="840"/>
      <c r="I544" s="840"/>
    </row>
    <row r="545" spans="3:9" ht="10.5" customHeight="1">
      <c r="C545" s="838"/>
      <c r="D545" s="839"/>
      <c r="E545" s="839"/>
      <c r="F545" s="839"/>
      <c r="G545" s="840"/>
      <c r="H545" s="840"/>
      <c r="I545" s="840"/>
    </row>
    <row r="546" spans="3:9" ht="10.5" customHeight="1">
      <c r="C546" s="838"/>
      <c r="D546" s="839"/>
      <c r="E546" s="839"/>
      <c r="F546" s="839"/>
      <c r="G546" s="840"/>
      <c r="H546" s="840"/>
      <c r="I546" s="840"/>
    </row>
    <row r="547" spans="3:9" ht="10.5" customHeight="1">
      <c r="C547" s="838"/>
      <c r="D547" s="839"/>
      <c r="E547" s="839"/>
      <c r="F547" s="839"/>
      <c r="G547" s="840"/>
      <c r="H547" s="840"/>
      <c r="I547" s="840"/>
    </row>
    <row r="548" spans="3:9" ht="10.5" customHeight="1">
      <c r="C548" s="838"/>
      <c r="D548" s="839"/>
      <c r="E548" s="839"/>
      <c r="F548" s="839"/>
      <c r="G548" s="840"/>
      <c r="H548" s="840"/>
      <c r="I548" s="840"/>
    </row>
    <row r="549" spans="3:9" ht="10.5" customHeight="1">
      <c r="C549" s="838"/>
      <c r="D549" s="839"/>
      <c r="E549" s="839"/>
      <c r="F549" s="839"/>
      <c r="G549" s="840"/>
      <c r="H549" s="840"/>
      <c r="I549" s="840"/>
    </row>
    <row r="550" spans="3:9" ht="10.5" customHeight="1">
      <c r="C550" s="838"/>
      <c r="D550" s="839"/>
      <c r="E550" s="839"/>
      <c r="F550" s="839"/>
      <c r="G550" s="840"/>
      <c r="H550" s="840"/>
      <c r="I550" s="840"/>
    </row>
    <row r="551" spans="3:9" ht="10.5" customHeight="1">
      <c r="C551" s="838"/>
      <c r="D551" s="839"/>
      <c r="E551" s="839"/>
      <c r="F551" s="839"/>
      <c r="G551" s="840"/>
      <c r="H551" s="840"/>
      <c r="I551" s="840"/>
    </row>
    <row r="552" spans="3:9" ht="10.5" customHeight="1">
      <c r="C552" s="838"/>
      <c r="D552" s="839"/>
      <c r="E552" s="839"/>
      <c r="F552" s="839"/>
      <c r="G552" s="840"/>
      <c r="H552" s="840"/>
      <c r="I552" s="840"/>
    </row>
    <row r="553" spans="2:20" s="846" customFormat="1" ht="10.5" customHeight="1">
      <c r="B553" s="841"/>
      <c r="C553" s="842"/>
      <c r="D553" s="843"/>
      <c r="E553" s="843"/>
      <c r="F553" s="843"/>
      <c r="G553" s="844"/>
      <c r="H553" s="844"/>
      <c r="I553" s="844"/>
      <c r="J553" s="845"/>
      <c r="K553" s="845"/>
      <c r="L553" s="845"/>
      <c r="M553" s="845"/>
      <c r="N553" s="845"/>
      <c r="R553" s="847"/>
      <c r="T553" s="848"/>
    </row>
    <row r="554" spans="3:9" ht="10.5" customHeight="1">
      <c r="C554" s="838"/>
      <c r="D554" s="839"/>
      <c r="E554" s="839"/>
      <c r="F554" s="839"/>
      <c r="G554" s="840"/>
      <c r="H554" s="840"/>
      <c r="I554" s="840"/>
    </row>
    <row r="555" spans="3:9" ht="10.5" customHeight="1">
      <c r="C555" s="838"/>
      <c r="D555" s="839"/>
      <c r="E555" s="839"/>
      <c r="F555" s="839"/>
      <c r="G555" s="840"/>
      <c r="H555" s="840"/>
      <c r="I555" s="840"/>
    </row>
    <row r="556" spans="3:9" ht="10.5" customHeight="1">
      <c r="C556" s="838"/>
      <c r="D556" s="839"/>
      <c r="E556" s="839"/>
      <c r="F556" s="839"/>
      <c r="G556" s="840"/>
      <c r="H556" s="840"/>
      <c r="I556" s="840"/>
    </row>
    <row r="557" spans="3:9" ht="10.5" customHeight="1">
      <c r="C557" s="838"/>
      <c r="D557" s="839"/>
      <c r="E557" s="839"/>
      <c r="F557" s="839"/>
      <c r="G557" s="840"/>
      <c r="H557" s="840"/>
      <c r="I557" s="840"/>
    </row>
    <row r="558" spans="3:9" ht="12">
      <c r="C558" s="838"/>
      <c r="D558" s="839"/>
      <c r="E558" s="839"/>
      <c r="F558" s="839"/>
      <c r="G558" s="840"/>
      <c r="H558" s="840"/>
      <c r="I558" s="840"/>
    </row>
    <row r="559" spans="2:20" s="846" customFormat="1" ht="12">
      <c r="B559" s="841"/>
      <c r="C559" s="842"/>
      <c r="D559" s="843"/>
      <c r="E559" s="843"/>
      <c r="F559" s="843"/>
      <c r="G559" s="844"/>
      <c r="H559" s="844"/>
      <c r="I559" s="844"/>
      <c r="J559" s="845"/>
      <c r="K559" s="845"/>
      <c r="L559" s="845"/>
      <c r="M559" s="845"/>
      <c r="N559" s="845"/>
      <c r="R559" s="847"/>
      <c r="T559" s="848"/>
    </row>
    <row r="560" spans="3:9" ht="10.5" customHeight="1">
      <c r="C560" s="838"/>
      <c r="D560" s="839"/>
      <c r="E560" s="839"/>
      <c r="F560" s="839"/>
      <c r="G560" s="840"/>
      <c r="H560" s="840"/>
      <c r="I560" s="840"/>
    </row>
    <row r="561" spans="3:9" ht="12">
      <c r="C561" s="838"/>
      <c r="D561" s="839"/>
      <c r="E561" s="839"/>
      <c r="F561" s="839"/>
      <c r="G561" s="840"/>
      <c r="H561" s="840"/>
      <c r="I561" s="840"/>
    </row>
    <row r="562" spans="3:9" ht="10.5" customHeight="1">
      <c r="C562" s="838"/>
      <c r="D562" s="839"/>
      <c r="E562" s="839"/>
      <c r="F562" s="839"/>
      <c r="G562" s="840"/>
      <c r="H562" s="840"/>
      <c r="I562" s="840"/>
    </row>
    <row r="563" spans="3:9" ht="10.5" customHeight="1">
      <c r="C563" s="838"/>
      <c r="D563" s="839"/>
      <c r="E563" s="839"/>
      <c r="F563" s="839"/>
      <c r="G563" s="840"/>
      <c r="H563" s="840"/>
      <c r="I563" s="840"/>
    </row>
    <row r="564" spans="3:9" ht="10.5" customHeight="1">
      <c r="C564" s="838"/>
      <c r="D564" s="839"/>
      <c r="E564" s="839"/>
      <c r="F564" s="839"/>
      <c r="G564" s="840"/>
      <c r="H564" s="840"/>
      <c r="I564" s="840"/>
    </row>
    <row r="565" spans="3:9" ht="10.5" customHeight="1">
      <c r="C565" s="838"/>
      <c r="D565" s="839"/>
      <c r="E565" s="839"/>
      <c r="F565" s="839"/>
      <c r="G565" s="840"/>
      <c r="H565" s="840"/>
      <c r="I565" s="840"/>
    </row>
    <row r="566" spans="3:9" ht="10.5" customHeight="1">
      <c r="C566" s="838"/>
      <c r="D566" s="839"/>
      <c r="E566" s="839"/>
      <c r="F566" s="839"/>
      <c r="G566" s="840"/>
      <c r="H566" s="840"/>
      <c r="I566" s="840"/>
    </row>
    <row r="567" spans="3:9" ht="10.5" customHeight="1">
      <c r="C567" s="838"/>
      <c r="D567" s="839"/>
      <c r="E567" s="839"/>
      <c r="F567" s="839"/>
      <c r="G567" s="840"/>
      <c r="H567" s="840"/>
      <c r="I567" s="840"/>
    </row>
    <row r="568" spans="3:9" ht="10.5" customHeight="1">
      <c r="C568" s="838"/>
      <c r="D568" s="839"/>
      <c r="E568" s="839"/>
      <c r="F568" s="839"/>
      <c r="G568" s="840"/>
      <c r="H568" s="840"/>
      <c r="I568" s="840"/>
    </row>
    <row r="569" spans="3:9" ht="10.5" customHeight="1">
      <c r="C569" s="838"/>
      <c r="D569" s="839"/>
      <c r="E569" s="839"/>
      <c r="F569" s="839"/>
      <c r="G569" s="840"/>
      <c r="H569" s="840"/>
      <c r="I569" s="840"/>
    </row>
    <row r="570" spans="3:9" ht="10.5" customHeight="1">
      <c r="C570" s="838"/>
      <c r="D570" s="839"/>
      <c r="E570" s="839"/>
      <c r="F570" s="839"/>
      <c r="G570" s="840"/>
      <c r="H570" s="840"/>
      <c r="I570" s="840"/>
    </row>
    <row r="571" spans="3:9" ht="10.5" customHeight="1">
      <c r="C571" s="838"/>
      <c r="D571" s="839"/>
      <c r="E571" s="839"/>
      <c r="F571" s="839"/>
      <c r="G571" s="840"/>
      <c r="H571" s="840"/>
      <c r="I571" s="840"/>
    </row>
    <row r="572" spans="2:6" ht="10.5" customHeight="1">
      <c r="B572" s="802"/>
      <c r="C572" s="802"/>
      <c r="D572" s="804"/>
      <c r="E572" s="804"/>
      <c r="F572" s="804"/>
    </row>
    <row r="573" spans="3:9" ht="12">
      <c r="C573" s="838"/>
      <c r="D573" s="839"/>
      <c r="E573" s="839"/>
      <c r="F573" s="839"/>
      <c r="G573" s="840"/>
      <c r="H573" s="840"/>
      <c r="I573" s="840"/>
    </row>
    <row r="574" spans="2:20" s="827" customFormat="1" ht="10.5" customHeight="1">
      <c r="B574" s="849"/>
      <c r="C574" s="850"/>
      <c r="D574" s="851"/>
      <c r="E574" s="851"/>
      <c r="F574" s="851"/>
      <c r="G574" s="852"/>
      <c r="H574" s="852"/>
      <c r="I574" s="852"/>
      <c r="J574" s="853"/>
      <c r="K574" s="853"/>
      <c r="L574" s="853"/>
      <c r="M574" s="853"/>
      <c r="N574" s="853"/>
      <c r="R574" s="854"/>
      <c r="T574" s="855"/>
    </row>
    <row r="575" spans="3:9" ht="12">
      <c r="C575" s="838"/>
      <c r="D575" s="839"/>
      <c r="E575" s="839"/>
      <c r="F575" s="839"/>
      <c r="G575" s="840"/>
      <c r="H575" s="840"/>
      <c r="I575" s="840"/>
    </row>
    <row r="576" spans="1:24" s="744" customFormat="1" ht="12">
      <c r="A576" s="683"/>
      <c r="B576" s="837"/>
      <c r="C576" s="838"/>
      <c r="D576" s="839"/>
      <c r="E576" s="839"/>
      <c r="F576" s="839"/>
      <c r="G576" s="840"/>
      <c r="H576" s="840"/>
      <c r="I576" s="840"/>
      <c r="J576" s="836"/>
      <c r="K576" s="836"/>
      <c r="L576" s="836"/>
      <c r="M576" s="836"/>
      <c r="N576" s="836"/>
      <c r="O576" s="683"/>
      <c r="P576" s="856"/>
      <c r="Q576" s="856"/>
      <c r="S576" s="683"/>
      <c r="T576" s="764"/>
      <c r="U576" s="683"/>
      <c r="V576" s="683"/>
      <c r="W576" s="683"/>
      <c r="X576" s="683"/>
    </row>
    <row r="577" spans="1:24" s="744" customFormat="1" ht="12">
      <c r="A577" s="683"/>
      <c r="B577" s="837"/>
      <c r="C577" s="838"/>
      <c r="D577" s="839"/>
      <c r="E577" s="839"/>
      <c r="F577" s="839"/>
      <c r="G577" s="840"/>
      <c r="H577" s="840"/>
      <c r="I577" s="840"/>
      <c r="J577" s="836"/>
      <c r="K577" s="836"/>
      <c r="L577" s="836"/>
      <c r="M577" s="836"/>
      <c r="N577" s="836"/>
      <c r="O577" s="683"/>
      <c r="P577" s="683"/>
      <c r="Q577" s="683"/>
      <c r="S577" s="683"/>
      <c r="T577" s="764"/>
      <c r="U577" s="683"/>
      <c r="V577" s="683"/>
      <c r="W577" s="683"/>
      <c r="X577" s="683"/>
    </row>
    <row r="578" spans="1:24" s="744" customFormat="1" ht="12">
      <c r="A578" s="683"/>
      <c r="B578" s="837"/>
      <c r="C578" s="838"/>
      <c r="D578" s="839"/>
      <c r="E578" s="839"/>
      <c r="F578" s="839"/>
      <c r="G578" s="840"/>
      <c r="H578" s="840"/>
      <c r="I578" s="840"/>
      <c r="J578" s="836"/>
      <c r="K578" s="836"/>
      <c r="L578" s="836"/>
      <c r="M578" s="836"/>
      <c r="N578" s="836"/>
      <c r="O578" s="683"/>
      <c r="P578" s="683"/>
      <c r="Q578" s="683"/>
      <c r="S578" s="683"/>
      <c r="T578" s="764"/>
      <c r="U578" s="683"/>
      <c r="V578" s="683"/>
      <c r="W578" s="683"/>
      <c r="X578" s="683"/>
    </row>
    <row r="579" spans="1:24" s="744" customFormat="1" ht="12">
      <c r="A579" s="683"/>
      <c r="B579" s="837"/>
      <c r="C579" s="838"/>
      <c r="D579" s="839"/>
      <c r="E579" s="839"/>
      <c r="F579" s="839"/>
      <c r="G579" s="840"/>
      <c r="H579" s="840"/>
      <c r="I579" s="840"/>
      <c r="J579" s="836"/>
      <c r="K579" s="836"/>
      <c r="L579" s="836"/>
      <c r="M579" s="836"/>
      <c r="N579" s="836"/>
      <c r="O579" s="683"/>
      <c r="P579" s="683"/>
      <c r="Q579" s="683"/>
      <c r="S579" s="683"/>
      <c r="T579" s="764"/>
      <c r="U579" s="683"/>
      <c r="V579" s="683"/>
      <c r="W579" s="683"/>
      <c r="X579" s="683"/>
    </row>
    <row r="580" spans="1:24" s="744" customFormat="1" ht="12">
      <c r="A580" s="683"/>
      <c r="B580" s="837"/>
      <c r="C580" s="838"/>
      <c r="D580" s="839"/>
      <c r="E580" s="839"/>
      <c r="F580" s="839"/>
      <c r="G580" s="840"/>
      <c r="H580" s="840"/>
      <c r="I580" s="840"/>
      <c r="J580" s="836"/>
      <c r="K580" s="836"/>
      <c r="L580" s="836"/>
      <c r="M580" s="836"/>
      <c r="N580" s="836"/>
      <c r="O580" s="683"/>
      <c r="P580" s="683"/>
      <c r="Q580" s="683"/>
      <c r="S580" s="683"/>
      <c r="T580" s="764"/>
      <c r="U580" s="683"/>
      <c r="V580" s="683"/>
      <c r="W580" s="683"/>
      <c r="X580" s="683"/>
    </row>
    <row r="581" spans="1:24" s="744" customFormat="1" ht="12">
      <c r="A581" s="683"/>
      <c r="B581" s="837"/>
      <c r="C581" s="838"/>
      <c r="D581" s="839"/>
      <c r="E581" s="839"/>
      <c r="F581" s="839"/>
      <c r="G581" s="840"/>
      <c r="H581" s="840"/>
      <c r="I581" s="840"/>
      <c r="J581" s="836"/>
      <c r="K581" s="836"/>
      <c r="L581" s="836"/>
      <c r="M581" s="836"/>
      <c r="N581" s="836"/>
      <c r="O581" s="683"/>
      <c r="P581" s="683"/>
      <c r="Q581" s="683"/>
      <c r="S581" s="683"/>
      <c r="T581" s="764"/>
      <c r="U581" s="683"/>
      <c r="V581" s="683"/>
      <c r="W581" s="683"/>
      <c r="X581" s="683"/>
    </row>
    <row r="582" spans="1:24" s="744" customFormat="1" ht="12">
      <c r="A582" s="683"/>
      <c r="B582" s="837"/>
      <c r="C582" s="838"/>
      <c r="D582" s="839"/>
      <c r="E582" s="839"/>
      <c r="F582" s="839"/>
      <c r="G582" s="840"/>
      <c r="H582" s="840"/>
      <c r="I582" s="840"/>
      <c r="J582" s="836"/>
      <c r="K582" s="836"/>
      <c r="L582" s="836"/>
      <c r="M582" s="836"/>
      <c r="N582" s="836"/>
      <c r="O582" s="683"/>
      <c r="P582" s="683"/>
      <c r="Q582" s="683"/>
      <c r="S582" s="683"/>
      <c r="T582" s="764"/>
      <c r="U582" s="683"/>
      <c r="V582" s="683"/>
      <c r="W582" s="683"/>
      <c r="X582" s="683"/>
    </row>
    <row r="583" spans="1:24" s="744" customFormat="1" ht="12">
      <c r="A583" s="683"/>
      <c r="B583" s="837"/>
      <c r="C583" s="838"/>
      <c r="D583" s="839"/>
      <c r="E583" s="839"/>
      <c r="F583" s="839"/>
      <c r="G583" s="840"/>
      <c r="H583" s="840"/>
      <c r="I583" s="840"/>
      <c r="J583" s="836"/>
      <c r="K583" s="836"/>
      <c r="L583" s="836"/>
      <c r="M583" s="836"/>
      <c r="N583" s="836"/>
      <c r="O583" s="683"/>
      <c r="P583" s="683"/>
      <c r="Q583" s="683"/>
      <c r="S583" s="683"/>
      <c r="T583" s="764"/>
      <c r="U583" s="683"/>
      <c r="V583" s="683"/>
      <c r="W583" s="683"/>
      <c r="X583" s="683"/>
    </row>
    <row r="584" spans="1:24" s="744" customFormat="1" ht="10.5" customHeight="1">
      <c r="A584" s="683"/>
      <c r="B584" s="837"/>
      <c r="C584" s="838"/>
      <c r="D584" s="839"/>
      <c r="E584" s="839"/>
      <c r="F584" s="839"/>
      <c r="G584" s="840"/>
      <c r="H584" s="840"/>
      <c r="I584" s="840"/>
      <c r="J584" s="836"/>
      <c r="K584" s="836"/>
      <c r="L584" s="836"/>
      <c r="M584" s="836"/>
      <c r="N584" s="836"/>
      <c r="O584" s="683"/>
      <c r="P584" s="683"/>
      <c r="Q584" s="683"/>
      <c r="S584" s="683"/>
      <c r="T584" s="764"/>
      <c r="U584" s="683"/>
      <c r="V584" s="683"/>
      <c r="W584" s="683"/>
      <c r="X584" s="683"/>
    </row>
    <row r="585" spans="1:24" s="744" customFormat="1" ht="12">
      <c r="A585" s="683"/>
      <c r="B585" s="837"/>
      <c r="C585" s="838"/>
      <c r="D585" s="839"/>
      <c r="E585" s="839"/>
      <c r="F585" s="839"/>
      <c r="G585" s="840"/>
      <c r="H585" s="840"/>
      <c r="I585" s="840"/>
      <c r="J585" s="836"/>
      <c r="K585" s="836"/>
      <c r="L585" s="836"/>
      <c r="M585" s="836"/>
      <c r="N585" s="836"/>
      <c r="O585" s="683"/>
      <c r="P585" s="683"/>
      <c r="Q585" s="683"/>
      <c r="S585" s="683"/>
      <c r="T585" s="764"/>
      <c r="U585" s="683"/>
      <c r="V585" s="683"/>
      <c r="W585" s="683"/>
      <c r="X585" s="683"/>
    </row>
    <row r="586" spans="1:24" s="744" customFormat="1" ht="10.5" customHeight="1">
      <c r="A586" s="683"/>
      <c r="B586" s="837"/>
      <c r="C586" s="838"/>
      <c r="D586" s="839"/>
      <c r="E586" s="839"/>
      <c r="F586" s="839"/>
      <c r="G586" s="840"/>
      <c r="H586" s="840"/>
      <c r="I586" s="840"/>
      <c r="J586" s="836"/>
      <c r="K586" s="836"/>
      <c r="L586" s="836"/>
      <c r="M586" s="836"/>
      <c r="N586" s="836"/>
      <c r="O586" s="683"/>
      <c r="P586" s="683"/>
      <c r="Q586" s="683"/>
      <c r="S586" s="683"/>
      <c r="T586" s="764"/>
      <c r="U586" s="683"/>
      <c r="V586" s="683"/>
      <c r="W586" s="683"/>
      <c r="X586" s="683"/>
    </row>
    <row r="587" spans="1:24" s="744" customFormat="1" ht="10.5" customHeight="1">
      <c r="A587" s="683"/>
      <c r="B587" s="837"/>
      <c r="C587" s="838"/>
      <c r="D587" s="839"/>
      <c r="E587" s="839"/>
      <c r="F587" s="839"/>
      <c r="G587" s="840"/>
      <c r="H587" s="840"/>
      <c r="I587" s="840"/>
      <c r="J587" s="836"/>
      <c r="K587" s="836"/>
      <c r="L587" s="836"/>
      <c r="M587" s="836"/>
      <c r="N587" s="836"/>
      <c r="O587" s="683"/>
      <c r="P587" s="683"/>
      <c r="Q587" s="683"/>
      <c r="S587" s="683"/>
      <c r="T587" s="764"/>
      <c r="U587" s="683"/>
      <c r="V587" s="683"/>
      <c r="W587" s="683"/>
      <c r="X587" s="683"/>
    </row>
    <row r="588" spans="1:24" s="744" customFormat="1" ht="10.5" customHeight="1">
      <c r="A588" s="683"/>
      <c r="B588" s="837"/>
      <c r="C588" s="838"/>
      <c r="D588" s="839"/>
      <c r="E588" s="839"/>
      <c r="F588" s="839"/>
      <c r="G588" s="840"/>
      <c r="H588" s="840"/>
      <c r="I588" s="840"/>
      <c r="J588" s="836"/>
      <c r="K588" s="836"/>
      <c r="L588" s="836"/>
      <c r="M588" s="836"/>
      <c r="N588" s="836"/>
      <c r="O588" s="683"/>
      <c r="P588" s="683"/>
      <c r="Q588" s="683"/>
      <c r="S588" s="683"/>
      <c r="T588" s="764"/>
      <c r="U588" s="683"/>
      <c r="V588" s="683"/>
      <c r="W588" s="683"/>
      <c r="X588" s="683"/>
    </row>
    <row r="589" spans="1:24" s="744" customFormat="1" ht="10.5" customHeight="1">
      <c r="A589" s="683"/>
      <c r="B589" s="837"/>
      <c r="C589" s="838"/>
      <c r="D589" s="839"/>
      <c r="E589" s="839"/>
      <c r="F589" s="839"/>
      <c r="G589" s="840"/>
      <c r="H589" s="840"/>
      <c r="I589" s="840"/>
      <c r="J589" s="836"/>
      <c r="K589" s="836"/>
      <c r="L589" s="836"/>
      <c r="M589" s="836"/>
      <c r="N589" s="836"/>
      <c r="O589" s="683"/>
      <c r="P589" s="683"/>
      <c r="Q589" s="683"/>
      <c r="S589" s="683"/>
      <c r="T589" s="764"/>
      <c r="U589" s="683"/>
      <c r="V589" s="683"/>
      <c r="W589" s="683"/>
      <c r="X589" s="683"/>
    </row>
    <row r="590" spans="1:24" s="744" customFormat="1" ht="10.5" customHeight="1">
      <c r="A590" s="683"/>
      <c r="B590" s="837"/>
      <c r="C590" s="838"/>
      <c r="D590" s="839"/>
      <c r="E590" s="839"/>
      <c r="F590" s="839"/>
      <c r="G590" s="840"/>
      <c r="H590" s="840"/>
      <c r="I590" s="840"/>
      <c r="J590" s="836"/>
      <c r="K590" s="836"/>
      <c r="L590" s="836"/>
      <c r="M590" s="836"/>
      <c r="N590" s="836"/>
      <c r="O590" s="683"/>
      <c r="P590" s="683"/>
      <c r="Q590" s="683"/>
      <c r="S590" s="683"/>
      <c r="T590" s="764"/>
      <c r="U590" s="683"/>
      <c r="V590" s="683"/>
      <c r="W590" s="683"/>
      <c r="X590" s="683"/>
    </row>
    <row r="591" spans="1:24" s="744" customFormat="1" ht="10.5" customHeight="1">
      <c r="A591" s="683"/>
      <c r="B591" s="837"/>
      <c r="C591" s="838"/>
      <c r="D591" s="839"/>
      <c r="E591" s="839"/>
      <c r="F591" s="839"/>
      <c r="G591" s="840"/>
      <c r="H591" s="840"/>
      <c r="I591" s="840"/>
      <c r="J591" s="836"/>
      <c r="K591" s="836"/>
      <c r="L591" s="836"/>
      <c r="M591" s="836"/>
      <c r="N591" s="836"/>
      <c r="O591" s="683"/>
      <c r="P591" s="683"/>
      <c r="Q591" s="683"/>
      <c r="S591" s="683"/>
      <c r="T591" s="764"/>
      <c r="U591" s="683"/>
      <c r="V591" s="683"/>
      <c r="W591" s="683"/>
      <c r="X591" s="683"/>
    </row>
    <row r="592" spans="3:9" ht="10.5" customHeight="1">
      <c r="C592" s="838"/>
      <c r="D592" s="839"/>
      <c r="E592" s="839"/>
      <c r="F592" s="839"/>
      <c r="G592" s="840"/>
      <c r="H592" s="840"/>
      <c r="I592" s="840"/>
    </row>
    <row r="593" spans="3:9" ht="12">
      <c r="C593" s="838"/>
      <c r="D593" s="839"/>
      <c r="E593" s="839"/>
      <c r="F593" s="839"/>
      <c r="G593" s="840"/>
      <c r="H593" s="840"/>
      <c r="I593" s="840"/>
    </row>
    <row r="594" spans="3:9" ht="10.5" customHeight="1">
      <c r="C594" s="838"/>
      <c r="D594" s="839"/>
      <c r="E594" s="839"/>
      <c r="F594" s="839"/>
      <c r="G594" s="840"/>
      <c r="H594" s="840"/>
      <c r="I594" s="840"/>
    </row>
    <row r="595" spans="3:9" ht="11.25" customHeight="1">
      <c r="C595" s="838"/>
      <c r="D595" s="839"/>
      <c r="E595" s="839"/>
      <c r="F595" s="839"/>
      <c r="G595" s="840"/>
      <c r="H595" s="840"/>
      <c r="I595" s="840"/>
    </row>
    <row r="596" spans="3:16" ht="10.5" customHeight="1">
      <c r="C596" s="838"/>
      <c r="D596" s="839"/>
      <c r="E596" s="839"/>
      <c r="F596" s="839"/>
      <c r="G596" s="840"/>
      <c r="H596" s="840"/>
      <c r="I596" s="840"/>
      <c r="P596" s="827"/>
    </row>
    <row r="597" spans="3:9" ht="10.5" customHeight="1">
      <c r="C597" s="838"/>
      <c r="D597" s="839"/>
      <c r="E597" s="839"/>
      <c r="F597" s="839"/>
      <c r="G597" s="840"/>
      <c r="H597" s="840"/>
      <c r="I597" s="840"/>
    </row>
    <row r="598" spans="3:9" ht="15.75" customHeight="1">
      <c r="C598" s="838"/>
      <c r="D598" s="839"/>
      <c r="E598" s="839"/>
      <c r="F598" s="839"/>
      <c r="G598" s="840"/>
      <c r="H598" s="840"/>
      <c r="I598" s="840"/>
    </row>
    <row r="599" spans="3:9" ht="12">
      <c r="C599" s="838"/>
      <c r="D599" s="839"/>
      <c r="E599" s="839"/>
      <c r="F599" s="839"/>
      <c r="G599" s="840"/>
      <c r="H599" s="840"/>
      <c r="I599" s="840"/>
    </row>
    <row r="600" spans="3:9" ht="10.5" customHeight="1">
      <c r="C600" s="838"/>
      <c r="D600" s="839"/>
      <c r="E600" s="839"/>
      <c r="F600" s="839"/>
      <c r="G600" s="840"/>
      <c r="H600" s="840"/>
      <c r="I600" s="840"/>
    </row>
    <row r="601" spans="3:9" ht="12">
      <c r="C601" s="838"/>
      <c r="D601" s="839"/>
      <c r="E601" s="839"/>
      <c r="F601" s="839"/>
      <c r="G601" s="840"/>
      <c r="H601" s="840"/>
      <c r="I601" s="840"/>
    </row>
    <row r="602" spans="3:9" ht="12">
      <c r="C602" s="838"/>
      <c r="D602" s="839"/>
      <c r="E602" s="839"/>
      <c r="F602" s="839"/>
      <c r="G602" s="840"/>
      <c r="H602" s="840"/>
      <c r="I602" s="840"/>
    </row>
    <row r="603" spans="3:9" ht="12">
      <c r="C603" s="838"/>
      <c r="D603" s="839"/>
      <c r="E603" s="839"/>
      <c r="F603" s="839"/>
      <c r="G603" s="840"/>
      <c r="H603" s="840"/>
      <c r="I603" s="840"/>
    </row>
    <row r="604" spans="3:9" ht="12">
      <c r="C604" s="838"/>
      <c r="D604" s="839"/>
      <c r="E604" s="839"/>
      <c r="F604" s="839"/>
      <c r="G604" s="840"/>
      <c r="H604" s="840"/>
      <c r="I604" s="840"/>
    </row>
    <row r="605" spans="3:9" ht="12">
      <c r="C605" s="838"/>
      <c r="D605" s="839"/>
      <c r="E605" s="839"/>
      <c r="F605" s="839"/>
      <c r="G605" s="840"/>
      <c r="H605" s="840"/>
      <c r="I605" s="840"/>
    </row>
    <row r="606" spans="3:9" ht="12">
      <c r="C606" s="838"/>
      <c r="D606" s="839"/>
      <c r="E606" s="839"/>
      <c r="F606" s="839"/>
      <c r="G606" s="840"/>
      <c r="H606" s="840"/>
      <c r="I606" s="840"/>
    </row>
    <row r="607" spans="3:9" ht="12">
      <c r="C607" s="838"/>
      <c r="D607" s="839"/>
      <c r="E607" s="839"/>
      <c r="F607" s="839"/>
      <c r="G607" s="840"/>
      <c r="H607" s="840"/>
      <c r="I607" s="840"/>
    </row>
    <row r="608" spans="1:24" s="836" customFormat="1" ht="12">
      <c r="A608" s="683"/>
      <c r="B608" s="837"/>
      <c r="C608" s="838"/>
      <c r="D608" s="839"/>
      <c r="E608" s="839"/>
      <c r="F608" s="839"/>
      <c r="G608" s="840"/>
      <c r="H608" s="840"/>
      <c r="I608" s="840"/>
      <c r="O608" s="683"/>
      <c r="P608" s="683"/>
      <c r="Q608" s="683"/>
      <c r="R608" s="744"/>
      <c r="S608" s="683"/>
      <c r="T608" s="764"/>
      <c r="U608" s="683"/>
      <c r="V608" s="683"/>
      <c r="W608" s="683"/>
      <c r="X608" s="683"/>
    </row>
    <row r="609" spans="1:24" s="836" customFormat="1" ht="12">
      <c r="A609" s="683"/>
      <c r="B609" s="837"/>
      <c r="C609" s="838"/>
      <c r="D609" s="839"/>
      <c r="E609" s="839"/>
      <c r="F609" s="839"/>
      <c r="G609" s="840"/>
      <c r="H609" s="840"/>
      <c r="I609" s="840"/>
      <c r="O609" s="683"/>
      <c r="P609" s="683"/>
      <c r="Q609" s="683"/>
      <c r="R609" s="744"/>
      <c r="S609" s="683"/>
      <c r="T609" s="764"/>
      <c r="U609" s="683"/>
      <c r="V609" s="683"/>
      <c r="W609" s="683"/>
      <c r="X609" s="683"/>
    </row>
    <row r="610" spans="1:24" s="836" customFormat="1" ht="12">
      <c r="A610" s="683"/>
      <c r="B610" s="837"/>
      <c r="C610" s="838"/>
      <c r="D610" s="839"/>
      <c r="E610" s="839"/>
      <c r="F610" s="839"/>
      <c r="G610" s="840"/>
      <c r="H610" s="840"/>
      <c r="I610" s="840"/>
      <c r="O610" s="683"/>
      <c r="P610" s="683"/>
      <c r="Q610" s="683"/>
      <c r="R610" s="744"/>
      <c r="S610" s="683"/>
      <c r="T610" s="764"/>
      <c r="U610" s="683"/>
      <c r="V610" s="683"/>
      <c r="W610" s="683"/>
      <c r="X610" s="683"/>
    </row>
    <row r="611" spans="1:24" s="836" customFormat="1" ht="12">
      <c r="A611" s="683"/>
      <c r="B611" s="837"/>
      <c r="C611" s="838"/>
      <c r="D611" s="839"/>
      <c r="E611" s="839"/>
      <c r="F611" s="839"/>
      <c r="G611" s="840"/>
      <c r="H611" s="840"/>
      <c r="I611" s="840"/>
      <c r="O611" s="683"/>
      <c r="P611" s="683"/>
      <c r="Q611" s="683"/>
      <c r="R611" s="744"/>
      <c r="S611" s="683"/>
      <c r="T611" s="764"/>
      <c r="U611" s="683"/>
      <c r="V611" s="683"/>
      <c r="W611" s="683"/>
      <c r="X611" s="683"/>
    </row>
    <row r="612" spans="1:24" s="836" customFormat="1" ht="12">
      <c r="A612" s="683"/>
      <c r="B612" s="837"/>
      <c r="C612" s="838"/>
      <c r="D612" s="839"/>
      <c r="E612" s="839"/>
      <c r="F612" s="839"/>
      <c r="G612" s="840"/>
      <c r="H612" s="840"/>
      <c r="I612" s="840"/>
      <c r="O612" s="683"/>
      <c r="P612" s="683"/>
      <c r="Q612" s="683"/>
      <c r="R612" s="744"/>
      <c r="S612" s="683"/>
      <c r="T612" s="764"/>
      <c r="U612" s="683"/>
      <c r="V612" s="683"/>
      <c r="W612" s="683"/>
      <c r="X612" s="683"/>
    </row>
    <row r="613" spans="1:24" s="836" customFormat="1" ht="12">
      <c r="A613" s="683"/>
      <c r="B613" s="837"/>
      <c r="C613" s="838"/>
      <c r="D613" s="839"/>
      <c r="E613" s="839"/>
      <c r="F613" s="839"/>
      <c r="G613" s="840"/>
      <c r="H613" s="840"/>
      <c r="I613" s="840"/>
      <c r="O613" s="683"/>
      <c r="P613" s="683"/>
      <c r="Q613" s="683"/>
      <c r="R613" s="744"/>
      <c r="S613" s="683"/>
      <c r="T613" s="764"/>
      <c r="U613" s="683"/>
      <c r="V613" s="683"/>
      <c r="W613" s="683"/>
      <c r="X613" s="683"/>
    </row>
    <row r="614" spans="1:24" s="836" customFormat="1" ht="12">
      <c r="A614" s="683"/>
      <c r="B614" s="837"/>
      <c r="C614" s="838"/>
      <c r="D614" s="839"/>
      <c r="E614" s="839"/>
      <c r="F614" s="839"/>
      <c r="G614" s="840"/>
      <c r="H614" s="840"/>
      <c r="I614" s="840"/>
      <c r="O614" s="683"/>
      <c r="P614" s="683"/>
      <c r="Q614" s="683"/>
      <c r="R614" s="744"/>
      <c r="S614" s="683"/>
      <c r="T614" s="764"/>
      <c r="U614" s="683"/>
      <c r="V614" s="683"/>
      <c r="W614" s="683"/>
      <c r="X614" s="683"/>
    </row>
    <row r="615" spans="1:24" s="836" customFormat="1" ht="12">
      <c r="A615" s="683"/>
      <c r="B615" s="837"/>
      <c r="C615" s="838"/>
      <c r="D615" s="839"/>
      <c r="E615" s="839"/>
      <c r="F615" s="839"/>
      <c r="G615" s="840"/>
      <c r="H615" s="840"/>
      <c r="I615" s="840"/>
      <c r="O615" s="683"/>
      <c r="P615" s="683"/>
      <c r="Q615" s="683"/>
      <c r="R615" s="744"/>
      <c r="S615" s="683"/>
      <c r="T615" s="764"/>
      <c r="U615" s="683"/>
      <c r="V615" s="683"/>
      <c r="W615" s="683"/>
      <c r="X615" s="683"/>
    </row>
    <row r="616" spans="1:24" s="836" customFormat="1" ht="12">
      <c r="A616" s="683"/>
      <c r="B616" s="837"/>
      <c r="C616" s="838"/>
      <c r="D616" s="839"/>
      <c r="E616" s="839"/>
      <c r="F616" s="839"/>
      <c r="G616" s="840"/>
      <c r="H616" s="840"/>
      <c r="I616" s="840"/>
      <c r="O616" s="683"/>
      <c r="P616" s="683"/>
      <c r="Q616" s="683"/>
      <c r="R616" s="744"/>
      <c r="S616" s="683"/>
      <c r="T616" s="764"/>
      <c r="U616" s="683"/>
      <c r="V616" s="683"/>
      <c r="W616" s="683"/>
      <c r="X616" s="683"/>
    </row>
    <row r="617" spans="1:24" s="836" customFormat="1" ht="12">
      <c r="A617" s="683"/>
      <c r="B617" s="837"/>
      <c r="C617" s="838"/>
      <c r="D617" s="839"/>
      <c r="E617" s="839"/>
      <c r="F617" s="839"/>
      <c r="G617" s="840"/>
      <c r="H617" s="840"/>
      <c r="I617" s="840"/>
      <c r="O617" s="683"/>
      <c r="P617" s="683"/>
      <c r="Q617" s="683"/>
      <c r="R617" s="744"/>
      <c r="S617" s="683"/>
      <c r="T617" s="764"/>
      <c r="U617" s="683"/>
      <c r="V617" s="683"/>
      <c r="W617" s="683"/>
      <c r="X617" s="683"/>
    </row>
    <row r="618" spans="1:24" s="836" customFormat="1" ht="12">
      <c r="A618" s="683"/>
      <c r="B618" s="837"/>
      <c r="C618" s="838"/>
      <c r="D618" s="839"/>
      <c r="E618" s="839"/>
      <c r="F618" s="839"/>
      <c r="G618" s="840"/>
      <c r="H618" s="840"/>
      <c r="I618" s="840"/>
      <c r="O618" s="683"/>
      <c r="P618" s="683"/>
      <c r="Q618" s="683"/>
      <c r="R618" s="744"/>
      <c r="S618" s="683"/>
      <c r="T618" s="764"/>
      <c r="U618" s="683"/>
      <c r="V618" s="683"/>
      <c r="W618" s="683"/>
      <c r="X618" s="683"/>
    </row>
    <row r="619" spans="1:24" s="836" customFormat="1" ht="12">
      <c r="A619" s="683"/>
      <c r="B619" s="837"/>
      <c r="C619" s="838"/>
      <c r="D619" s="839"/>
      <c r="E619" s="839"/>
      <c r="F619" s="839"/>
      <c r="G619" s="840"/>
      <c r="H619" s="840"/>
      <c r="I619" s="840"/>
      <c r="O619" s="683"/>
      <c r="P619" s="683"/>
      <c r="Q619" s="683"/>
      <c r="R619" s="744"/>
      <c r="S619" s="683"/>
      <c r="T619" s="764"/>
      <c r="U619" s="683"/>
      <c r="V619" s="683"/>
      <c r="W619" s="683"/>
      <c r="X619" s="683"/>
    </row>
    <row r="620" spans="1:24" s="836" customFormat="1" ht="12">
      <c r="A620" s="683"/>
      <c r="B620" s="837"/>
      <c r="C620" s="838"/>
      <c r="D620" s="839"/>
      <c r="E620" s="839"/>
      <c r="F620" s="839"/>
      <c r="G620" s="840"/>
      <c r="H620" s="840"/>
      <c r="I620" s="840"/>
      <c r="O620" s="683"/>
      <c r="P620" s="683"/>
      <c r="Q620" s="683"/>
      <c r="R620" s="744"/>
      <c r="S620" s="683"/>
      <c r="T620" s="764"/>
      <c r="U620" s="683"/>
      <c r="V620" s="683"/>
      <c r="W620" s="683"/>
      <c r="X620" s="683"/>
    </row>
    <row r="621" spans="1:24" s="836" customFormat="1" ht="12">
      <c r="A621" s="683"/>
      <c r="B621" s="837"/>
      <c r="C621" s="838"/>
      <c r="D621" s="839"/>
      <c r="E621" s="839"/>
      <c r="F621" s="839"/>
      <c r="G621" s="840"/>
      <c r="H621" s="840"/>
      <c r="I621" s="840"/>
      <c r="O621" s="683"/>
      <c r="P621" s="683"/>
      <c r="Q621" s="683"/>
      <c r="R621" s="744"/>
      <c r="S621" s="683"/>
      <c r="T621" s="764"/>
      <c r="U621" s="683"/>
      <c r="V621" s="683"/>
      <c r="W621" s="683"/>
      <c r="X621" s="683"/>
    </row>
    <row r="622" spans="1:24" s="836" customFormat="1" ht="12">
      <c r="A622" s="683"/>
      <c r="B622" s="837"/>
      <c r="C622" s="838"/>
      <c r="D622" s="839"/>
      <c r="E622" s="839"/>
      <c r="F622" s="839"/>
      <c r="G622" s="840"/>
      <c r="H622" s="840"/>
      <c r="I622" s="840"/>
      <c r="O622" s="683"/>
      <c r="P622" s="683"/>
      <c r="Q622" s="683"/>
      <c r="R622" s="744"/>
      <c r="S622" s="683"/>
      <c r="T622" s="764"/>
      <c r="U622" s="683"/>
      <c r="V622" s="683"/>
      <c r="W622" s="683"/>
      <c r="X622" s="683"/>
    </row>
    <row r="623" spans="1:24" s="836" customFormat="1" ht="12">
      <c r="A623" s="683"/>
      <c r="B623" s="837"/>
      <c r="C623" s="838"/>
      <c r="D623" s="839"/>
      <c r="E623" s="839"/>
      <c r="F623" s="839"/>
      <c r="G623" s="840"/>
      <c r="H623" s="840"/>
      <c r="I623" s="840"/>
      <c r="O623" s="683"/>
      <c r="P623" s="683"/>
      <c r="Q623" s="683"/>
      <c r="R623" s="744"/>
      <c r="S623" s="683"/>
      <c r="T623" s="764"/>
      <c r="U623" s="683"/>
      <c r="V623" s="683"/>
      <c r="W623" s="683"/>
      <c r="X623" s="683"/>
    </row>
    <row r="624" spans="1:24" s="836" customFormat="1" ht="12">
      <c r="A624" s="683"/>
      <c r="B624" s="837"/>
      <c r="C624" s="838"/>
      <c r="D624" s="839"/>
      <c r="E624" s="839"/>
      <c r="F624" s="839"/>
      <c r="G624" s="840"/>
      <c r="H624" s="840"/>
      <c r="I624" s="840"/>
      <c r="O624" s="683"/>
      <c r="P624" s="683"/>
      <c r="Q624" s="683"/>
      <c r="R624" s="744"/>
      <c r="S624" s="683"/>
      <c r="T624" s="764"/>
      <c r="U624" s="683"/>
      <c r="V624" s="683"/>
      <c r="W624" s="683"/>
      <c r="X624" s="683"/>
    </row>
    <row r="625" spans="1:24" s="836" customFormat="1" ht="12">
      <c r="A625" s="683"/>
      <c r="B625" s="837"/>
      <c r="C625" s="838"/>
      <c r="D625" s="839"/>
      <c r="E625" s="839"/>
      <c r="F625" s="839"/>
      <c r="G625" s="840"/>
      <c r="H625" s="840"/>
      <c r="I625" s="840"/>
      <c r="O625" s="683"/>
      <c r="P625" s="683"/>
      <c r="Q625" s="683"/>
      <c r="R625" s="744"/>
      <c r="S625" s="683"/>
      <c r="T625" s="764"/>
      <c r="U625" s="683"/>
      <c r="V625" s="683"/>
      <c r="W625" s="683"/>
      <c r="X625" s="683"/>
    </row>
    <row r="626" spans="1:24" s="836" customFormat="1" ht="12">
      <c r="A626" s="683"/>
      <c r="B626" s="837"/>
      <c r="C626" s="838"/>
      <c r="D626" s="839"/>
      <c r="E626" s="839"/>
      <c r="F626" s="839"/>
      <c r="G626" s="840"/>
      <c r="H626" s="840"/>
      <c r="I626" s="840"/>
      <c r="O626" s="683"/>
      <c r="P626" s="683"/>
      <c r="Q626" s="683"/>
      <c r="R626" s="744"/>
      <c r="S626" s="683"/>
      <c r="T626" s="764"/>
      <c r="U626" s="683"/>
      <c r="V626" s="683"/>
      <c r="W626" s="683"/>
      <c r="X626" s="683"/>
    </row>
    <row r="627" spans="1:24" s="836" customFormat="1" ht="12">
      <c r="A627" s="683"/>
      <c r="B627" s="837"/>
      <c r="C627" s="838"/>
      <c r="D627" s="839"/>
      <c r="E627" s="839"/>
      <c r="F627" s="839"/>
      <c r="G627" s="840"/>
      <c r="H627" s="840"/>
      <c r="I627" s="840"/>
      <c r="O627" s="683"/>
      <c r="P627" s="683"/>
      <c r="Q627" s="683"/>
      <c r="R627" s="744"/>
      <c r="S627" s="683"/>
      <c r="T627" s="764"/>
      <c r="U627" s="683"/>
      <c r="V627" s="683"/>
      <c r="W627" s="683"/>
      <c r="X627" s="683"/>
    </row>
    <row r="628" spans="1:24" s="836" customFormat="1" ht="10.5" customHeight="1">
      <c r="A628" s="683"/>
      <c r="B628" s="837"/>
      <c r="C628" s="838"/>
      <c r="D628" s="839"/>
      <c r="E628" s="839"/>
      <c r="F628" s="839"/>
      <c r="G628" s="840"/>
      <c r="H628" s="840"/>
      <c r="I628" s="840"/>
      <c r="O628" s="683"/>
      <c r="P628" s="683"/>
      <c r="Q628" s="683"/>
      <c r="R628" s="744"/>
      <c r="S628" s="683"/>
      <c r="T628" s="764"/>
      <c r="U628" s="683"/>
      <c r="V628" s="683"/>
      <c r="W628" s="683"/>
      <c r="X628" s="683"/>
    </row>
    <row r="629" spans="1:24" s="836" customFormat="1" ht="12">
      <c r="A629" s="683"/>
      <c r="B629" s="837"/>
      <c r="C629" s="838"/>
      <c r="D629" s="839"/>
      <c r="E629" s="839"/>
      <c r="F629" s="839"/>
      <c r="G629" s="840"/>
      <c r="H629" s="840"/>
      <c r="I629" s="840"/>
      <c r="O629" s="683"/>
      <c r="P629" s="683"/>
      <c r="Q629" s="683"/>
      <c r="R629" s="744"/>
      <c r="S629" s="683"/>
      <c r="T629" s="764"/>
      <c r="U629" s="683"/>
      <c r="V629" s="683"/>
      <c r="W629" s="683"/>
      <c r="X629" s="683"/>
    </row>
    <row r="630" spans="1:24" s="836" customFormat="1" ht="10.5" customHeight="1">
      <c r="A630" s="683"/>
      <c r="B630" s="837"/>
      <c r="C630" s="838"/>
      <c r="D630" s="839"/>
      <c r="E630" s="839"/>
      <c r="F630" s="839"/>
      <c r="G630" s="840"/>
      <c r="H630" s="840"/>
      <c r="I630" s="840"/>
      <c r="O630" s="683"/>
      <c r="P630" s="683"/>
      <c r="Q630" s="683"/>
      <c r="R630" s="744"/>
      <c r="S630" s="683"/>
      <c r="T630" s="764"/>
      <c r="U630" s="683"/>
      <c r="V630" s="683"/>
      <c r="W630" s="683"/>
      <c r="X630" s="683"/>
    </row>
    <row r="631" spans="1:24" s="836" customFormat="1" ht="10.5" customHeight="1">
      <c r="A631" s="683"/>
      <c r="B631" s="837"/>
      <c r="C631" s="838"/>
      <c r="D631" s="839"/>
      <c r="E631" s="839"/>
      <c r="F631" s="839"/>
      <c r="G631" s="840"/>
      <c r="H631" s="840"/>
      <c r="I631" s="840"/>
      <c r="O631" s="683"/>
      <c r="P631" s="683"/>
      <c r="Q631" s="683"/>
      <c r="R631" s="744"/>
      <c r="S631" s="683"/>
      <c r="T631" s="764"/>
      <c r="U631" s="683"/>
      <c r="V631" s="683"/>
      <c r="W631" s="683"/>
      <c r="X631" s="683"/>
    </row>
    <row r="632" spans="1:24" s="836" customFormat="1" ht="10.5" customHeight="1">
      <c r="A632" s="683"/>
      <c r="B632" s="837"/>
      <c r="C632" s="838"/>
      <c r="D632" s="839"/>
      <c r="E632" s="839"/>
      <c r="F632" s="839"/>
      <c r="G632" s="840"/>
      <c r="H632" s="840"/>
      <c r="I632" s="840"/>
      <c r="O632" s="683"/>
      <c r="P632" s="683"/>
      <c r="Q632" s="683"/>
      <c r="R632" s="744"/>
      <c r="S632" s="683"/>
      <c r="T632" s="764"/>
      <c r="U632" s="683"/>
      <c r="V632" s="683"/>
      <c r="W632" s="683"/>
      <c r="X632" s="683"/>
    </row>
    <row r="633" spans="1:24" s="836" customFormat="1" ht="10.5" customHeight="1">
      <c r="A633" s="683"/>
      <c r="B633" s="802"/>
      <c r="C633" s="802"/>
      <c r="D633" s="804"/>
      <c r="E633" s="804"/>
      <c r="F633" s="804"/>
      <c r="G633" s="805"/>
      <c r="H633" s="805"/>
      <c r="I633" s="805"/>
      <c r="O633" s="683"/>
      <c r="P633" s="683"/>
      <c r="Q633" s="683"/>
      <c r="R633" s="744"/>
      <c r="S633" s="683"/>
      <c r="T633" s="764"/>
      <c r="U633" s="683"/>
      <c r="V633" s="683"/>
      <c r="W633" s="683"/>
      <c r="X633" s="683"/>
    </row>
    <row r="634" spans="1:24" s="836" customFormat="1" ht="12">
      <c r="A634" s="683"/>
      <c r="B634" s="837"/>
      <c r="C634" s="838"/>
      <c r="D634" s="839"/>
      <c r="E634" s="839"/>
      <c r="F634" s="839"/>
      <c r="G634" s="840"/>
      <c r="H634" s="840"/>
      <c r="I634" s="840"/>
      <c r="O634" s="683"/>
      <c r="P634" s="683"/>
      <c r="Q634" s="683"/>
      <c r="R634" s="744"/>
      <c r="S634" s="683"/>
      <c r="T634" s="764"/>
      <c r="U634" s="683"/>
      <c r="V634" s="683"/>
      <c r="W634" s="683"/>
      <c r="X634" s="683"/>
    </row>
    <row r="635" spans="1:24" s="836" customFormat="1" ht="10.5" customHeight="1">
      <c r="A635" s="683"/>
      <c r="B635" s="837"/>
      <c r="C635" s="838"/>
      <c r="D635" s="839"/>
      <c r="E635" s="839"/>
      <c r="F635" s="839"/>
      <c r="G635" s="840"/>
      <c r="H635" s="840"/>
      <c r="I635" s="840"/>
      <c r="O635" s="683"/>
      <c r="P635" s="683"/>
      <c r="Q635" s="683"/>
      <c r="R635" s="744"/>
      <c r="S635" s="683"/>
      <c r="T635" s="764"/>
      <c r="U635" s="683"/>
      <c r="V635" s="683"/>
      <c r="W635" s="683"/>
      <c r="X635" s="683"/>
    </row>
    <row r="636" spans="1:24" s="836" customFormat="1" ht="10.5" customHeight="1">
      <c r="A636" s="683"/>
      <c r="B636" s="837"/>
      <c r="C636" s="838"/>
      <c r="D636" s="839"/>
      <c r="E636" s="839"/>
      <c r="F636" s="839"/>
      <c r="G636" s="840"/>
      <c r="H636" s="840"/>
      <c r="I636" s="840"/>
      <c r="O636" s="683"/>
      <c r="P636" s="683"/>
      <c r="Q636" s="683"/>
      <c r="R636" s="744"/>
      <c r="S636" s="683"/>
      <c r="T636" s="764"/>
      <c r="U636" s="683"/>
      <c r="V636" s="683"/>
      <c r="W636" s="683"/>
      <c r="X636" s="683"/>
    </row>
    <row r="637" spans="1:24" s="836" customFormat="1" ht="10.5" customHeight="1">
      <c r="A637" s="683"/>
      <c r="B637" s="837"/>
      <c r="C637" s="838"/>
      <c r="D637" s="839"/>
      <c r="E637" s="839"/>
      <c r="F637" s="839"/>
      <c r="G637" s="840"/>
      <c r="H637" s="840"/>
      <c r="I637" s="840"/>
      <c r="O637" s="683"/>
      <c r="P637" s="683"/>
      <c r="Q637" s="683"/>
      <c r="R637" s="744"/>
      <c r="S637" s="683"/>
      <c r="T637" s="764"/>
      <c r="U637" s="683"/>
      <c r="V637" s="683"/>
      <c r="W637" s="683"/>
      <c r="X637" s="683"/>
    </row>
    <row r="638" spans="1:24" s="836" customFormat="1" ht="12">
      <c r="A638" s="683"/>
      <c r="B638" s="837"/>
      <c r="C638" s="838"/>
      <c r="D638" s="839"/>
      <c r="E638" s="839"/>
      <c r="F638" s="839"/>
      <c r="G638" s="840"/>
      <c r="H638" s="840"/>
      <c r="I638" s="840"/>
      <c r="O638" s="683"/>
      <c r="P638" s="683"/>
      <c r="Q638" s="683"/>
      <c r="R638" s="744"/>
      <c r="S638" s="683"/>
      <c r="T638" s="764"/>
      <c r="U638" s="683"/>
      <c r="V638" s="683"/>
      <c r="W638" s="683"/>
      <c r="X638" s="683"/>
    </row>
    <row r="639" spans="1:24" s="836" customFormat="1" ht="12">
      <c r="A639" s="683"/>
      <c r="B639" s="837"/>
      <c r="C639" s="838"/>
      <c r="D639" s="839"/>
      <c r="E639" s="839"/>
      <c r="F639" s="839"/>
      <c r="G639" s="840"/>
      <c r="H639" s="840"/>
      <c r="I639" s="840"/>
      <c r="O639" s="683"/>
      <c r="P639" s="683"/>
      <c r="Q639" s="683"/>
      <c r="R639" s="744"/>
      <c r="S639" s="683"/>
      <c r="T639" s="764"/>
      <c r="U639" s="683"/>
      <c r="V639" s="683"/>
      <c r="W639" s="683"/>
      <c r="X639" s="683"/>
    </row>
    <row r="640" spans="1:24" s="836" customFormat="1" ht="12">
      <c r="A640" s="683"/>
      <c r="B640" s="837"/>
      <c r="C640" s="838"/>
      <c r="D640" s="839"/>
      <c r="E640" s="839"/>
      <c r="F640" s="839"/>
      <c r="G640" s="840"/>
      <c r="H640" s="840"/>
      <c r="I640" s="840"/>
      <c r="O640" s="683"/>
      <c r="P640" s="683"/>
      <c r="Q640" s="683"/>
      <c r="R640" s="744"/>
      <c r="S640" s="683"/>
      <c r="T640" s="764"/>
      <c r="U640" s="683"/>
      <c r="V640" s="683"/>
      <c r="W640" s="683"/>
      <c r="X640" s="683"/>
    </row>
    <row r="641" spans="1:24" s="836" customFormat="1" ht="10.5" customHeight="1">
      <c r="A641" s="683"/>
      <c r="B641" s="837"/>
      <c r="C641" s="838"/>
      <c r="D641" s="839"/>
      <c r="E641" s="839"/>
      <c r="F641" s="839"/>
      <c r="G641" s="840"/>
      <c r="H641" s="840"/>
      <c r="I641" s="840"/>
      <c r="O641" s="683"/>
      <c r="P641" s="683"/>
      <c r="Q641" s="683"/>
      <c r="R641" s="744"/>
      <c r="S641" s="683"/>
      <c r="T641" s="764"/>
      <c r="U641" s="683"/>
      <c r="V641" s="683"/>
      <c r="W641" s="683"/>
      <c r="X641" s="683"/>
    </row>
    <row r="642" spans="1:24" s="836" customFormat="1" ht="10.5" customHeight="1">
      <c r="A642" s="683"/>
      <c r="B642" s="837"/>
      <c r="C642" s="838"/>
      <c r="D642" s="839"/>
      <c r="E642" s="839"/>
      <c r="F642" s="839"/>
      <c r="G642" s="840"/>
      <c r="H642" s="840"/>
      <c r="I642" s="840"/>
      <c r="O642" s="683"/>
      <c r="P642" s="683"/>
      <c r="Q642" s="683"/>
      <c r="R642" s="744"/>
      <c r="S642" s="683"/>
      <c r="T642" s="764"/>
      <c r="U642" s="683"/>
      <c r="V642" s="683"/>
      <c r="W642" s="683"/>
      <c r="X642" s="683"/>
    </row>
    <row r="643" spans="1:24" s="836" customFormat="1" ht="10.5" customHeight="1">
      <c r="A643" s="683"/>
      <c r="B643" s="837"/>
      <c r="C643" s="838"/>
      <c r="D643" s="839"/>
      <c r="E643" s="839"/>
      <c r="F643" s="839"/>
      <c r="G643" s="840"/>
      <c r="H643" s="840"/>
      <c r="I643" s="840"/>
      <c r="O643" s="683"/>
      <c r="P643" s="683"/>
      <c r="Q643" s="683"/>
      <c r="R643" s="744"/>
      <c r="S643" s="683"/>
      <c r="T643" s="764"/>
      <c r="U643" s="683"/>
      <c r="V643" s="683"/>
      <c r="W643" s="683"/>
      <c r="X643" s="683"/>
    </row>
    <row r="644" spans="1:24" s="836" customFormat="1" ht="10.5" customHeight="1">
      <c r="A644" s="683"/>
      <c r="B644" s="837"/>
      <c r="C644" s="838"/>
      <c r="D644" s="839"/>
      <c r="E644" s="839"/>
      <c r="F644" s="839"/>
      <c r="G644" s="840"/>
      <c r="H644" s="840"/>
      <c r="I644" s="840"/>
      <c r="O644" s="683"/>
      <c r="P644" s="683"/>
      <c r="Q644" s="683"/>
      <c r="R644" s="744"/>
      <c r="S644" s="683"/>
      <c r="T644" s="764"/>
      <c r="U644" s="683"/>
      <c r="V644" s="683"/>
      <c r="W644" s="683"/>
      <c r="X644" s="683"/>
    </row>
    <row r="645" spans="1:24" s="836" customFormat="1" ht="10.5" customHeight="1">
      <c r="A645" s="683"/>
      <c r="B645" s="837"/>
      <c r="C645" s="838"/>
      <c r="D645" s="839"/>
      <c r="E645" s="839"/>
      <c r="F645" s="839"/>
      <c r="G645" s="840"/>
      <c r="H645" s="840"/>
      <c r="I645" s="840"/>
      <c r="O645" s="683"/>
      <c r="P645" s="683"/>
      <c r="Q645" s="683"/>
      <c r="R645" s="744"/>
      <c r="S645" s="683"/>
      <c r="T645" s="764"/>
      <c r="U645" s="683"/>
      <c r="V645" s="683"/>
      <c r="W645" s="683"/>
      <c r="X645" s="683"/>
    </row>
    <row r="646" spans="1:24" s="836" customFormat="1" ht="10.5" customHeight="1">
      <c r="A646" s="683"/>
      <c r="B646" s="837"/>
      <c r="C646" s="838"/>
      <c r="D646" s="839"/>
      <c r="E646" s="839"/>
      <c r="F646" s="839"/>
      <c r="G646" s="840"/>
      <c r="H646" s="840"/>
      <c r="I646" s="840"/>
      <c r="O646" s="683"/>
      <c r="P646" s="683"/>
      <c r="Q646" s="683"/>
      <c r="R646" s="744"/>
      <c r="S646" s="683"/>
      <c r="T646" s="764"/>
      <c r="U646" s="683"/>
      <c r="V646" s="683"/>
      <c r="W646" s="683"/>
      <c r="X646" s="683"/>
    </row>
    <row r="647" spans="1:24" s="836" customFormat="1" ht="10.5" customHeight="1">
      <c r="A647" s="683"/>
      <c r="B647" s="837"/>
      <c r="C647" s="838"/>
      <c r="D647" s="839"/>
      <c r="E647" s="839"/>
      <c r="F647" s="839"/>
      <c r="G647" s="840"/>
      <c r="H647" s="840"/>
      <c r="I647" s="840"/>
      <c r="O647" s="683"/>
      <c r="P647" s="683"/>
      <c r="Q647" s="683"/>
      <c r="R647" s="744"/>
      <c r="S647" s="683"/>
      <c r="T647" s="764"/>
      <c r="U647" s="683"/>
      <c r="V647" s="683"/>
      <c r="W647" s="683"/>
      <c r="X647" s="683"/>
    </row>
    <row r="648" spans="1:24" s="836" customFormat="1" ht="10.5" customHeight="1">
      <c r="A648" s="683"/>
      <c r="B648" s="837"/>
      <c r="C648" s="838"/>
      <c r="D648" s="839"/>
      <c r="E648" s="839"/>
      <c r="F648" s="839"/>
      <c r="G648" s="840"/>
      <c r="H648" s="840"/>
      <c r="I648" s="840"/>
      <c r="O648" s="683"/>
      <c r="P648" s="683"/>
      <c r="Q648" s="683"/>
      <c r="R648" s="744"/>
      <c r="S648" s="683"/>
      <c r="T648" s="764"/>
      <c r="U648" s="683"/>
      <c r="V648" s="683"/>
      <c r="W648" s="683"/>
      <c r="X648" s="683"/>
    </row>
    <row r="649" spans="1:24" s="836" customFormat="1" ht="10.5" customHeight="1">
      <c r="A649" s="683"/>
      <c r="B649" s="837"/>
      <c r="C649" s="838"/>
      <c r="D649" s="839"/>
      <c r="E649" s="839"/>
      <c r="F649" s="839"/>
      <c r="G649" s="840"/>
      <c r="H649" s="840"/>
      <c r="I649" s="840"/>
      <c r="O649" s="683"/>
      <c r="P649" s="683"/>
      <c r="Q649" s="683"/>
      <c r="R649" s="744"/>
      <c r="S649" s="683"/>
      <c r="T649" s="764"/>
      <c r="U649" s="683"/>
      <c r="V649" s="683"/>
      <c r="W649" s="683"/>
      <c r="X649" s="683"/>
    </row>
    <row r="650" spans="1:24" s="836" customFormat="1" ht="10.5" customHeight="1">
      <c r="A650" s="683"/>
      <c r="B650" s="837"/>
      <c r="C650" s="838"/>
      <c r="D650" s="839"/>
      <c r="E650" s="839"/>
      <c r="F650" s="839"/>
      <c r="G650" s="840"/>
      <c r="H650" s="840"/>
      <c r="I650" s="840"/>
      <c r="O650" s="683"/>
      <c r="P650" s="683"/>
      <c r="Q650" s="683"/>
      <c r="R650" s="744"/>
      <c r="S650" s="683"/>
      <c r="T650" s="764"/>
      <c r="U650" s="683"/>
      <c r="V650" s="683"/>
      <c r="W650" s="683"/>
      <c r="X650" s="683"/>
    </row>
    <row r="651" spans="1:24" s="836" customFormat="1" ht="10.5" customHeight="1">
      <c r="A651" s="683"/>
      <c r="B651" s="837"/>
      <c r="C651" s="838"/>
      <c r="D651" s="839"/>
      <c r="E651" s="839"/>
      <c r="F651" s="839"/>
      <c r="G651" s="840"/>
      <c r="H651" s="840"/>
      <c r="I651" s="840"/>
      <c r="O651" s="683"/>
      <c r="P651" s="683"/>
      <c r="Q651" s="683"/>
      <c r="R651" s="744"/>
      <c r="S651" s="683"/>
      <c r="T651" s="764"/>
      <c r="U651" s="683"/>
      <c r="V651" s="683"/>
      <c r="W651" s="683"/>
      <c r="X651" s="683"/>
    </row>
    <row r="652" spans="1:24" s="836" customFormat="1" ht="10.5" customHeight="1">
      <c r="A652" s="683"/>
      <c r="B652" s="837"/>
      <c r="C652" s="838"/>
      <c r="D652" s="839"/>
      <c r="E652" s="839"/>
      <c r="F652" s="839"/>
      <c r="G652" s="840"/>
      <c r="H652" s="840"/>
      <c r="I652" s="840"/>
      <c r="O652" s="683"/>
      <c r="P652" s="683"/>
      <c r="Q652" s="683"/>
      <c r="R652" s="744"/>
      <c r="S652" s="683"/>
      <c r="T652" s="764"/>
      <c r="U652" s="683"/>
      <c r="V652" s="683"/>
      <c r="W652" s="683"/>
      <c r="X652" s="683"/>
    </row>
    <row r="653" spans="1:24" s="836" customFormat="1" ht="10.5" customHeight="1">
      <c r="A653" s="683"/>
      <c r="B653" s="837"/>
      <c r="C653" s="838"/>
      <c r="D653" s="839"/>
      <c r="E653" s="839"/>
      <c r="F653" s="839"/>
      <c r="G653" s="840"/>
      <c r="H653" s="840"/>
      <c r="I653" s="840"/>
      <c r="O653" s="683"/>
      <c r="P653" s="683"/>
      <c r="Q653" s="683"/>
      <c r="R653" s="744"/>
      <c r="S653" s="683"/>
      <c r="T653" s="764"/>
      <c r="U653" s="683"/>
      <c r="V653" s="683"/>
      <c r="W653" s="683"/>
      <c r="X653" s="683"/>
    </row>
    <row r="654" spans="1:24" s="836" customFormat="1" ht="10.5" customHeight="1">
      <c r="A654" s="683"/>
      <c r="B654" s="837"/>
      <c r="C654" s="838"/>
      <c r="D654" s="839"/>
      <c r="E654" s="839"/>
      <c r="F654" s="839"/>
      <c r="G654" s="840"/>
      <c r="H654" s="840"/>
      <c r="I654" s="840"/>
      <c r="O654" s="683"/>
      <c r="P654" s="683"/>
      <c r="Q654" s="683"/>
      <c r="R654" s="744"/>
      <c r="S654" s="683"/>
      <c r="T654" s="764"/>
      <c r="U654" s="683"/>
      <c r="V654" s="683"/>
      <c r="W654" s="683"/>
      <c r="X654" s="683"/>
    </row>
    <row r="655" spans="1:24" s="836" customFormat="1" ht="10.5" customHeight="1">
      <c r="A655" s="683"/>
      <c r="B655" s="837"/>
      <c r="C655" s="838"/>
      <c r="D655" s="839"/>
      <c r="E655" s="839"/>
      <c r="F655" s="839"/>
      <c r="G655" s="840"/>
      <c r="H655" s="840"/>
      <c r="I655" s="840"/>
      <c r="O655" s="683"/>
      <c r="P655" s="683"/>
      <c r="Q655" s="683"/>
      <c r="R655" s="744"/>
      <c r="S655" s="683"/>
      <c r="T655" s="764"/>
      <c r="U655" s="683"/>
      <c r="V655" s="683"/>
      <c r="W655" s="683"/>
      <c r="X655" s="683"/>
    </row>
    <row r="656" spans="1:24" s="836" customFormat="1" ht="10.5" customHeight="1">
      <c r="A656" s="683"/>
      <c r="B656" s="837"/>
      <c r="C656" s="838"/>
      <c r="D656" s="839"/>
      <c r="E656" s="839"/>
      <c r="F656" s="839"/>
      <c r="G656" s="840"/>
      <c r="H656" s="840"/>
      <c r="I656" s="840"/>
      <c r="O656" s="683"/>
      <c r="P656" s="683"/>
      <c r="Q656" s="683"/>
      <c r="R656" s="744"/>
      <c r="S656" s="683"/>
      <c r="T656" s="764"/>
      <c r="U656" s="683"/>
      <c r="V656" s="683"/>
      <c r="W656" s="683"/>
      <c r="X656" s="683"/>
    </row>
    <row r="657" spans="1:24" s="836" customFormat="1" ht="10.5" customHeight="1">
      <c r="A657" s="683"/>
      <c r="B657" s="837"/>
      <c r="C657" s="838"/>
      <c r="D657" s="839"/>
      <c r="E657" s="839"/>
      <c r="F657" s="839"/>
      <c r="G657" s="840"/>
      <c r="H657" s="840"/>
      <c r="I657" s="840"/>
      <c r="O657" s="683"/>
      <c r="P657" s="683"/>
      <c r="Q657" s="683"/>
      <c r="R657" s="744"/>
      <c r="S657" s="683"/>
      <c r="T657" s="764"/>
      <c r="U657" s="683"/>
      <c r="V657" s="683"/>
      <c r="W657" s="683"/>
      <c r="X657" s="683"/>
    </row>
    <row r="658" spans="1:24" s="836" customFormat="1" ht="10.5" customHeight="1">
      <c r="A658" s="683"/>
      <c r="B658" s="837"/>
      <c r="C658" s="838"/>
      <c r="D658" s="839"/>
      <c r="E658" s="839"/>
      <c r="F658" s="839"/>
      <c r="G658" s="840"/>
      <c r="H658" s="840"/>
      <c r="I658" s="840"/>
      <c r="O658" s="683"/>
      <c r="P658" s="683"/>
      <c r="Q658" s="683"/>
      <c r="R658" s="744"/>
      <c r="S658" s="683"/>
      <c r="T658" s="764"/>
      <c r="U658" s="683"/>
      <c r="V658" s="683"/>
      <c r="W658" s="683"/>
      <c r="X658" s="683"/>
    </row>
    <row r="659" spans="1:24" s="836" customFormat="1" ht="10.5" customHeight="1">
      <c r="A659" s="683"/>
      <c r="B659" s="837"/>
      <c r="C659" s="838"/>
      <c r="D659" s="839"/>
      <c r="E659" s="839"/>
      <c r="F659" s="839"/>
      <c r="G659" s="840"/>
      <c r="H659" s="840"/>
      <c r="I659" s="840"/>
      <c r="O659" s="683"/>
      <c r="P659" s="683"/>
      <c r="Q659" s="683"/>
      <c r="R659" s="744"/>
      <c r="S659" s="683"/>
      <c r="T659" s="764"/>
      <c r="U659" s="683"/>
      <c r="V659" s="683"/>
      <c r="W659" s="683"/>
      <c r="X659" s="683"/>
    </row>
    <row r="660" spans="1:24" s="836" customFormat="1" ht="10.5" customHeight="1">
      <c r="A660" s="683"/>
      <c r="B660" s="837"/>
      <c r="C660" s="838"/>
      <c r="D660" s="839"/>
      <c r="E660" s="839"/>
      <c r="F660" s="839"/>
      <c r="G660" s="840"/>
      <c r="H660" s="840"/>
      <c r="I660" s="840"/>
      <c r="O660" s="683"/>
      <c r="P660" s="683"/>
      <c r="Q660" s="683"/>
      <c r="R660" s="744"/>
      <c r="S660" s="683"/>
      <c r="T660" s="764"/>
      <c r="U660" s="683"/>
      <c r="V660" s="683"/>
      <c r="W660" s="683"/>
      <c r="X660" s="683"/>
    </row>
    <row r="661" spans="1:24" s="836" customFormat="1" ht="10.5" customHeight="1">
      <c r="A661" s="683"/>
      <c r="B661" s="837"/>
      <c r="C661" s="838"/>
      <c r="D661" s="839"/>
      <c r="E661" s="839"/>
      <c r="F661" s="839"/>
      <c r="G661" s="840"/>
      <c r="H661" s="840"/>
      <c r="I661" s="840"/>
      <c r="O661" s="683"/>
      <c r="P661" s="683"/>
      <c r="Q661" s="683"/>
      <c r="R661" s="744"/>
      <c r="S661" s="683"/>
      <c r="T661" s="764"/>
      <c r="U661" s="683"/>
      <c r="V661" s="683"/>
      <c r="W661" s="683"/>
      <c r="X661" s="683"/>
    </row>
    <row r="662" spans="1:24" s="836" customFormat="1" ht="10.5" customHeight="1">
      <c r="A662" s="683"/>
      <c r="B662" s="837"/>
      <c r="C662" s="838"/>
      <c r="D662" s="839"/>
      <c r="E662" s="839"/>
      <c r="F662" s="839"/>
      <c r="G662" s="840"/>
      <c r="H662" s="840"/>
      <c r="I662" s="840"/>
      <c r="O662" s="683"/>
      <c r="P662" s="683"/>
      <c r="Q662" s="683"/>
      <c r="R662" s="744"/>
      <c r="S662" s="683"/>
      <c r="T662" s="764"/>
      <c r="U662" s="683"/>
      <c r="V662" s="683"/>
      <c r="W662" s="683"/>
      <c r="X662" s="683"/>
    </row>
    <row r="663" spans="1:24" s="836" customFormat="1" ht="10.5" customHeight="1">
      <c r="A663" s="683"/>
      <c r="B663" s="802"/>
      <c r="C663" s="802"/>
      <c r="D663" s="804"/>
      <c r="E663" s="804"/>
      <c r="F663" s="804"/>
      <c r="G663" s="805"/>
      <c r="H663" s="805"/>
      <c r="I663" s="805"/>
      <c r="O663" s="683"/>
      <c r="P663" s="683"/>
      <c r="Q663" s="683"/>
      <c r="R663" s="744"/>
      <c r="S663" s="683"/>
      <c r="T663" s="764"/>
      <c r="U663" s="683"/>
      <c r="V663" s="683"/>
      <c r="W663" s="683"/>
      <c r="X663" s="683"/>
    </row>
    <row r="664" spans="1:24" s="836" customFormat="1" ht="12">
      <c r="A664" s="683"/>
      <c r="B664" s="802"/>
      <c r="C664" s="802"/>
      <c r="D664" s="804"/>
      <c r="E664" s="804"/>
      <c r="F664" s="804"/>
      <c r="G664" s="805"/>
      <c r="H664" s="805"/>
      <c r="I664" s="805"/>
      <c r="O664" s="683"/>
      <c r="P664" s="683"/>
      <c r="Q664" s="683"/>
      <c r="R664" s="744"/>
      <c r="S664" s="683"/>
      <c r="T664" s="764"/>
      <c r="U664" s="683"/>
      <c r="V664" s="683"/>
      <c r="W664" s="683"/>
      <c r="X664" s="683"/>
    </row>
    <row r="665" spans="1:24" s="836" customFormat="1" ht="12">
      <c r="A665" s="683"/>
      <c r="B665" s="837"/>
      <c r="C665" s="838"/>
      <c r="D665" s="839"/>
      <c r="E665" s="839"/>
      <c r="F665" s="839"/>
      <c r="G665" s="840"/>
      <c r="H665" s="840"/>
      <c r="I665" s="840"/>
      <c r="O665" s="683"/>
      <c r="P665" s="683"/>
      <c r="Q665" s="683"/>
      <c r="R665" s="744"/>
      <c r="S665" s="683"/>
      <c r="T665" s="764"/>
      <c r="U665" s="683"/>
      <c r="V665" s="683"/>
      <c r="W665" s="683"/>
      <c r="X665" s="683"/>
    </row>
    <row r="666" spans="1:24" s="836" customFormat="1" ht="10.5" customHeight="1">
      <c r="A666" s="683"/>
      <c r="B666" s="837"/>
      <c r="C666" s="838"/>
      <c r="D666" s="839"/>
      <c r="E666" s="839"/>
      <c r="F666" s="839"/>
      <c r="G666" s="840"/>
      <c r="H666" s="840"/>
      <c r="I666" s="840"/>
      <c r="O666" s="683"/>
      <c r="P666" s="683"/>
      <c r="Q666" s="683"/>
      <c r="R666" s="744"/>
      <c r="S666" s="683"/>
      <c r="T666" s="764"/>
      <c r="U666" s="683"/>
      <c r="V666" s="683"/>
      <c r="W666" s="683"/>
      <c r="X666" s="683"/>
    </row>
    <row r="667" spans="1:24" s="836" customFormat="1" ht="10.5" customHeight="1">
      <c r="A667" s="683"/>
      <c r="B667" s="837"/>
      <c r="C667" s="838"/>
      <c r="D667" s="839"/>
      <c r="E667" s="839"/>
      <c r="F667" s="839"/>
      <c r="G667" s="840"/>
      <c r="H667" s="840"/>
      <c r="I667" s="840"/>
      <c r="O667" s="683"/>
      <c r="P667" s="683"/>
      <c r="Q667" s="683"/>
      <c r="R667" s="744"/>
      <c r="S667" s="683"/>
      <c r="T667" s="764"/>
      <c r="U667" s="683"/>
      <c r="V667" s="683"/>
      <c r="W667" s="683"/>
      <c r="X667" s="683"/>
    </row>
    <row r="668" spans="1:24" s="836" customFormat="1" ht="10.5" customHeight="1">
      <c r="A668" s="683"/>
      <c r="B668" s="837"/>
      <c r="C668" s="838"/>
      <c r="D668" s="839"/>
      <c r="E668" s="839"/>
      <c r="F668" s="839"/>
      <c r="G668" s="840"/>
      <c r="H668" s="840"/>
      <c r="I668" s="840"/>
      <c r="O668" s="683"/>
      <c r="P668" s="683"/>
      <c r="Q668" s="683"/>
      <c r="R668" s="744"/>
      <c r="S668" s="683"/>
      <c r="T668" s="764"/>
      <c r="U668" s="683"/>
      <c r="V668" s="683"/>
      <c r="W668" s="683"/>
      <c r="X668" s="683"/>
    </row>
    <row r="669" spans="1:24" s="836" customFormat="1" ht="12">
      <c r="A669" s="683"/>
      <c r="B669" s="837"/>
      <c r="C669" s="838"/>
      <c r="D669" s="839"/>
      <c r="E669" s="839"/>
      <c r="F669" s="839"/>
      <c r="G669" s="840"/>
      <c r="H669" s="840"/>
      <c r="I669" s="840"/>
      <c r="O669" s="683"/>
      <c r="P669" s="683"/>
      <c r="Q669" s="683"/>
      <c r="R669" s="744"/>
      <c r="S669" s="683"/>
      <c r="T669" s="764"/>
      <c r="U669" s="683"/>
      <c r="V669" s="683"/>
      <c r="W669" s="683"/>
      <c r="X669" s="683"/>
    </row>
    <row r="670" spans="1:24" s="836" customFormat="1" ht="12">
      <c r="A670" s="683"/>
      <c r="B670" s="837"/>
      <c r="C670" s="838"/>
      <c r="D670" s="839"/>
      <c r="E670" s="839"/>
      <c r="F670" s="839"/>
      <c r="G670" s="840"/>
      <c r="H670" s="840"/>
      <c r="I670" s="840"/>
      <c r="O670" s="683"/>
      <c r="P670" s="683"/>
      <c r="Q670" s="683"/>
      <c r="R670" s="744"/>
      <c r="S670" s="683"/>
      <c r="T670" s="764"/>
      <c r="U670" s="683"/>
      <c r="V670" s="683"/>
      <c r="W670" s="683"/>
      <c r="X670" s="683"/>
    </row>
    <row r="671" spans="1:24" s="836" customFormat="1" ht="12">
      <c r="A671" s="683"/>
      <c r="B671" s="837"/>
      <c r="C671" s="838"/>
      <c r="D671" s="839"/>
      <c r="E671" s="839"/>
      <c r="F671" s="839"/>
      <c r="G671" s="840"/>
      <c r="H671" s="840"/>
      <c r="I671" s="840"/>
      <c r="O671" s="683"/>
      <c r="P671" s="683"/>
      <c r="Q671" s="683"/>
      <c r="R671" s="744"/>
      <c r="S671" s="683"/>
      <c r="T671" s="764"/>
      <c r="U671" s="683"/>
      <c r="V671" s="683"/>
      <c r="W671" s="683"/>
      <c r="X671" s="683"/>
    </row>
    <row r="672" spans="1:24" s="836" customFormat="1" ht="12">
      <c r="A672" s="683"/>
      <c r="B672" s="837"/>
      <c r="C672" s="838"/>
      <c r="D672" s="839"/>
      <c r="E672" s="839"/>
      <c r="F672" s="839"/>
      <c r="G672" s="840"/>
      <c r="H672" s="840"/>
      <c r="I672" s="840"/>
      <c r="O672" s="683"/>
      <c r="P672" s="683"/>
      <c r="Q672" s="683"/>
      <c r="R672" s="744"/>
      <c r="S672" s="683"/>
      <c r="T672" s="764"/>
      <c r="U672" s="683"/>
      <c r="V672" s="683"/>
      <c r="W672" s="683"/>
      <c r="X672" s="683"/>
    </row>
    <row r="673" spans="1:24" s="836" customFormat="1" ht="12">
      <c r="A673" s="683"/>
      <c r="B673" s="837"/>
      <c r="C673" s="838"/>
      <c r="D673" s="839"/>
      <c r="E673" s="839"/>
      <c r="F673" s="839"/>
      <c r="G673" s="840"/>
      <c r="H673" s="840"/>
      <c r="I673" s="840"/>
      <c r="O673" s="683"/>
      <c r="P673" s="683"/>
      <c r="Q673" s="683"/>
      <c r="R673" s="744"/>
      <c r="S673" s="683"/>
      <c r="T673" s="764"/>
      <c r="U673" s="683"/>
      <c r="V673" s="683"/>
      <c r="W673" s="683"/>
      <c r="X673" s="683"/>
    </row>
    <row r="674" spans="1:24" s="836" customFormat="1" ht="12">
      <c r="A674" s="683"/>
      <c r="B674" s="837"/>
      <c r="C674" s="838"/>
      <c r="D674" s="839"/>
      <c r="E674" s="839"/>
      <c r="F674" s="839"/>
      <c r="G674" s="840"/>
      <c r="H674" s="840"/>
      <c r="I674" s="840"/>
      <c r="O674" s="683"/>
      <c r="P674" s="683"/>
      <c r="Q674" s="683"/>
      <c r="R674" s="744"/>
      <c r="S674" s="683"/>
      <c r="T674" s="764"/>
      <c r="U674" s="683"/>
      <c r="V674" s="683"/>
      <c r="W674" s="683"/>
      <c r="X674" s="683"/>
    </row>
    <row r="675" spans="1:24" s="836" customFormat="1" ht="12">
      <c r="A675" s="683"/>
      <c r="B675" s="837"/>
      <c r="C675" s="838"/>
      <c r="D675" s="839"/>
      <c r="E675" s="839"/>
      <c r="F675" s="839"/>
      <c r="G675" s="840"/>
      <c r="H675" s="840"/>
      <c r="I675" s="840"/>
      <c r="O675" s="683"/>
      <c r="P675" s="683"/>
      <c r="Q675" s="683"/>
      <c r="R675" s="744"/>
      <c r="S675" s="683"/>
      <c r="T675" s="764"/>
      <c r="U675" s="683"/>
      <c r="V675" s="683"/>
      <c r="W675" s="683"/>
      <c r="X675" s="683"/>
    </row>
    <row r="676" spans="1:24" s="836" customFormat="1" ht="12">
      <c r="A676" s="683"/>
      <c r="B676" s="837"/>
      <c r="C676" s="838"/>
      <c r="D676" s="839"/>
      <c r="E676" s="839"/>
      <c r="F676" s="839"/>
      <c r="G676" s="840"/>
      <c r="H676" s="840"/>
      <c r="I676" s="840"/>
      <c r="O676" s="683"/>
      <c r="P676" s="683"/>
      <c r="Q676" s="683"/>
      <c r="R676" s="744"/>
      <c r="S676" s="683"/>
      <c r="T676" s="764"/>
      <c r="U676" s="683"/>
      <c r="V676" s="683"/>
      <c r="W676" s="683"/>
      <c r="X676" s="683"/>
    </row>
    <row r="677" spans="1:24" s="836" customFormat="1" ht="12">
      <c r="A677" s="683"/>
      <c r="B677" s="837"/>
      <c r="C677" s="838"/>
      <c r="D677" s="839"/>
      <c r="E677" s="839"/>
      <c r="F677" s="839"/>
      <c r="G677" s="840"/>
      <c r="H677" s="840"/>
      <c r="I677" s="840"/>
      <c r="O677" s="683"/>
      <c r="P677" s="683"/>
      <c r="Q677" s="683"/>
      <c r="R677" s="744"/>
      <c r="S677" s="683"/>
      <c r="T677" s="764"/>
      <c r="U677" s="683"/>
      <c r="V677" s="683"/>
      <c r="W677" s="683"/>
      <c r="X677" s="683"/>
    </row>
    <row r="678" spans="1:24" s="836" customFormat="1" ht="12">
      <c r="A678" s="683"/>
      <c r="B678" s="837"/>
      <c r="C678" s="838"/>
      <c r="D678" s="839"/>
      <c r="E678" s="839"/>
      <c r="F678" s="839"/>
      <c r="G678" s="840"/>
      <c r="H678" s="840"/>
      <c r="I678" s="840"/>
      <c r="O678" s="683"/>
      <c r="P678" s="683"/>
      <c r="Q678" s="683"/>
      <c r="R678" s="744"/>
      <c r="S678" s="683"/>
      <c r="T678" s="764"/>
      <c r="U678" s="683"/>
      <c r="V678" s="683"/>
      <c r="W678" s="683"/>
      <c r="X678" s="683"/>
    </row>
    <row r="679" spans="1:24" s="836" customFormat="1" ht="12">
      <c r="A679" s="683"/>
      <c r="B679" s="837"/>
      <c r="C679" s="838"/>
      <c r="D679" s="839"/>
      <c r="E679" s="839"/>
      <c r="F679" s="839"/>
      <c r="G679" s="840"/>
      <c r="H679" s="840"/>
      <c r="I679" s="840"/>
      <c r="O679" s="683"/>
      <c r="P679" s="683"/>
      <c r="Q679" s="683"/>
      <c r="R679" s="744"/>
      <c r="S679" s="683"/>
      <c r="T679" s="764"/>
      <c r="U679" s="683"/>
      <c r="V679" s="683"/>
      <c r="W679" s="683"/>
      <c r="X679" s="683"/>
    </row>
    <row r="680" spans="1:24" s="836" customFormat="1" ht="12">
      <c r="A680" s="683"/>
      <c r="B680" s="837"/>
      <c r="C680" s="838"/>
      <c r="D680" s="839"/>
      <c r="E680" s="839"/>
      <c r="F680" s="839"/>
      <c r="G680" s="840"/>
      <c r="H680" s="840"/>
      <c r="I680" s="840"/>
      <c r="O680" s="683"/>
      <c r="P680" s="683"/>
      <c r="Q680" s="683"/>
      <c r="R680" s="744"/>
      <c r="S680" s="683"/>
      <c r="T680" s="764"/>
      <c r="U680" s="683"/>
      <c r="V680" s="683"/>
      <c r="W680" s="683"/>
      <c r="X680" s="683"/>
    </row>
    <row r="681" spans="1:24" s="836" customFormat="1" ht="12">
      <c r="A681" s="683"/>
      <c r="B681" s="837"/>
      <c r="C681" s="838"/>
      <c r="D681" s="839"/>
      <c r="E681" s="839"/>
      <c r="F681" s="839"/>
      <c r="G681" s="840"/>
      <c r="H681" s="840"/>
      <c r="I681" s="840"/>
      <c r="O681" s="683"/>
      <c r="P681" s="683"/>
      <c r="Q681" s="683"/>
      <c r="R681" s="744"/>
      <c r="S681" s="683"/>
      <c r="T681" s="764"/>
      <c r="U681" s="683"/>
      <c r="V681" s="683"/>
      <c r="W681" s="683"/>
      <c r="X681" s="683"/>
    </row>
    <row r="682" spans="1:24" s="836" customFormat="1" ht="12">
      <c r="A682" s="683"/>
      <c r="B682" s="837"/>
      <c r="C682" s="838"/>
      <c r="D682" s="839"/>
      <c r="E682" s="839"/>
      <c r="F682" s="839"/>
      <c r="G682" s="840"/>
      <c r="H682" s="840"/>
      <c r="I682" s="840"/>
      <c r="O682" s="683"/>
      <c r="P682" s="683"/>
      <c r="Q682" s="683"/>
      <c r="R682" s="744"/>
      <c r="S682" s="683"/>
      <c r="T682" s="764"/>
      <c r="U682" s="683"/>
      <c r="V682" s="683"/>
      <c r="W682" s="683"/>
      <c r="X682" s="683"/>
    </row>
    <row r="683" spans="1:24" s="836" customFormat="1" ht="12">
      <c r="A683" s="683"/>
      <c r="B683" s="837"/>
      <c r="C683" s="838"/>
      <c r="D683" s="839"/>
      <c r="E683" s="839"/>
      <c r="F683" s="839"/>
      <c r="G683" s="840"/>
      <c r="H683" s="840"/>
      <c r="I683" s="840"/>
      <c r="O683" s="683"/>
      <c r="P683" s="683"/>
      <c r="Q683" s="683"/>
      <c r="R683" s="744"/>
      <c r="S683" s="683"/>
      <c r="T683" s="764"/>
      <c r="U683" s="683"/>
      <c r="V683" s="683"/>
      <c r="W683" s="683"/>
      <c r="X683" s="683"/>
    </row>
    <row r="684" spans="1:24" s="836" customFormat="1" ht="12">
      <c r="A684" s="683"/>
      <c r="B684" s="837"/>
      <c r="C684" s="838"/>
      <c r="D684" s="839"/>
      <c r="E684" s="839"/>
      <c r="F684" s="839"/>
      <c r="G684" s="840"/>
      <c r="H684" s="840"/>
      <c r="I684" s="840"/>
      <c r="O684" s="683"/>
      <c r="P684" s="683"/>
      <c r="Q684" s="683"/>
      <c r="R684" s="744"/>
      <c r="S684" s="683"/>
      <c r="T684" s="764"/>
      <c r="U684" s="683"/>
      <c r="V684" s="683"/>
      <c r="W684" s="683"/>
      <c r="X684" s="683"/>
    </row>
    <row r="685" spans="1:24" s="836" customFormat="1" ht="12">
      <c r="A685" s="683"/>
      <c r="B685" s="837"/>
      <c r="C685" s="838"/>
      <c r="D685" s="839"/>
      <c r="E685" s="839"/>
      <c r="F685" s="839"/>
      <c r="G685" s="840"/>
      <c r="H685" s="840"/>
      <c r="I685" s="840"/>
      <c r="O685" s="683"/>
      <c r="P685" s="683"/>
      <c r="Q685" s="683"/>
      <c r="R685" s="744"/>
      <c r="S685" s="683"/>
      <c r="T685" s="764"/>
      <c r="U685" s="683"/>
      <c r="V685" s="683"/>
      <c r="W685" s="683"/>
      <c r="X685" s="683"/>
    </row>
    <row r="686" spans="1:24" s="836" customFormat="1" ht="12">
      <c r="A686" s="683"/>
      <c r="B686" s="837"/>
      <c r="C686" s="838"/>
      <c r="D686" s="839"/>
      <c r="E686" s="839"/>
      <c r="F686" s="839"/>
      <c r="G686" s="840"/>
      <c r="H686" s="840"/>
      <c r="I686" s="840"/>
      <c r="O686" s="683"/>
      <c r="P686" s="683"/>
      <c r="Q686" s="683"/>
      <c r="R686" s="744"/>
      <c r="S686" s="683"/>
      <c r="T686" s="764"/>
      <c r="U686" s="683"/>
      <c r="V686" s="683"/>
      <c r="W686" s="683"/>
      <c r="X686" s="683"/>
    </row>
    <row r="687" spans="1:24" s="836" customFormat="1" ht="12">
      <c r="A687" s="683"/>
      <c r="B687" s="837"/>
      <c r="C687" s="838"/>
      <c r="D687" s="839"/>
      <c r="E687" s="839"/>
      <c r="F687" s="839"/>
      <c r="G687" s="840"/>
      <c r="H687" s="840"/>
      <c r="I687" s="840"/>
      <c r="O687" s="683"/>
      <c r="P687" s="683"/>
      <c r="Q687" s="683"/>
      <c r="R687" s="744"/>
      <c r="S687" s="683"/>
      <c r="T687" s="764"/>
      <c r="U687" s="683"/>
      <c r="V687" s="683"/>
      <c r="W687" s="683"/>
      <c r="X687" s="683"/>
    </row>
    <row r="688" spans="1:24" s="836" customFormat="1" ht="12">
      <c r="A688" s="683"/>
      <c r="B688" s="837"/>
      <c r="C688" s="838"/>
      <c r="D688" s="839"/>
      <c r="E688" s="839"/>
      <c r="F688" s="839"/>
      <c r="G688" s="840"/>
      <c r="H688" s="840"/>
      <c r="I688" s="840"/>
      <c r="O688" s="683"/>
      <c r="P688" s="683"/>
      <c r="Q688" s="683"/>
      <c r="R688" s="744"/>
      <c r="S688" s="683"/>
      <c r="T688" s="764"/>
      <c r="U688" s="683"/>
      <c r="V688" s="683"/>
      <c r="W688" s="683"/>
      <c r="X688" s="683"/>
    </row>
    <row r="689" spans="1:24" s="836" customFormat="1" ht="12">
      <c r="A689" s="683"/>
      <c r="B689" s="837"/>
      <c r="C689" s="838"/>
      <c r="D689" s="839"/>
      <c r="E689" s="839"/>
      <c r="F689" s="839"/>
      <c r="G689" s="840"/>
      <c r="H689" s="840"/>
      <c r="I689" s="840"/>
      <c r="O689" s="683"/>
      <c r="P689" s="683"/>
      <c r="Q689" s="683"/>
      <c r="R689" s="744"/>
      <c r="S689" s="683"/>
      <c r="T689" s="764"/>
      <c r="U689" s="683"/>
      <c r="V689" s="683"/>
      <c r="W689" s="683"/>
      <c r="X689" s="683"/>
    </row>
    <row r="690" spans="1:24" s="836" customFormat="1" ht="12">
      <c r="A690" s="683"/>
      <c r="B690" s="802"/>
      <c r="C690" s="802"/>
      <c r="D690" s="804"/>
      <c r="E690" s="804"/>
      <c r="F690" s="804"/>
      <c r="G690" s="805"/>
      <c r="H690" s="805"/>
      <c r="I690" s="805"/>
      <c r="O690" s="683"/>
      <c r="P690" s="683"/>
      <c r="Q690" s="683"/>
      <c r="R690" s="744"/>
      <c r="S690" s="683"/>
      <c r="T690" s="764"/>
      <c r="U690" s="683"/>
      <c r="V690" s="683"/>
      <c r="W690" s="683"/>
      <c r="X690" s="683"/>
    </row>
    <row r="691" spans="1:24" s="836" customFormat="1" ht="12">
      <c r="A691" s="683"/>
      <c r="B691" s="837"/>
      <c r="C691" s="838"/>
      <c r="D691" s="839"/>
      <c r="E691" s="839"/>
      <c r="F691" s="839"/>
      <c r="G691" s="840"/>
      <c r="H691" s="840"/>
      <c r="I691" s="840"/>
      <c r="O691" s="683"/>
      <c r="P691" s="683"/>
      <c r="Q691" s="683"/>
      <c r="R691" s="744"/>
      <c r="S691" s="683"/>
      <c r="T691" s="764"/>
      <c r="U691" s="683"/>
      <c r="V691" s="683"/>
      <c r="W691" s="683"/>
      <c r="X691" s="683"/>
    </row>
    <row r="692" spans="1:24" s="836" customFormat="1" ht="12">
      <c r="A692" s="683"/>
      <c r="B692" s="837"/>
      <c r="C692" s="838"/>
      <c r="D692" s="839"/>
      <c r="E692" s="839"/>
      <c r="F692" s="839"/>
      <c r="G692" s="840"/>
      <c r="H692" s="840"/>
      <c r="I692" s="840"/>
      <c r="O692" s="683"/>
      <c r="P692" s="683"/>
      <c r="Q692" s="683"/>
      <c r="R692" s="744"/>
      <c r="S692" s="683"/>
      <c r="T692" s="764"/>
      <c r="U692" s="683"/>
      <c r="V692" s="683"/>
      <c r="W692" s="683"/>
      <c r="X692" s="683"/>
    </row>
    <row r="693" spans="1:24" s="836" customFormat="1" ht="10.5" customHeight="1">
      <c r="A693" s="683"/>
      <c r="B693" s="837"/>
      <c r="C693" s="838"/>
      <c r="D693" s="839"/>
      <c r="E693" s="839"/>
      <c r="F693" s="839"/>
      <c r="G693" s="840"/>
      <c r="H693" s="840"/>
      <c r="I693" s="840"/>
      <c r="O693" s="683"/>
      <c r="P693" s="683"/>
      <c r="Q693" s="683"/>
      <c r="R693" s="744"/>
      <c r="S693" s="683"/>
      <c r="T693" s="764"/>
      <c r="U693" s="683"/>
      <c r="V693" s="683"/>
      <c r="W693" s="683"/>
      <c r="X693" s="683"/>
    </row>
    <row r="694" spans="1:24" s="836" customFormat="1" ht="12">
      <c r="A694" s="683"/>
      <c r="B694" s="837"/>
      <c r="C694" s="838"/>
      <c r="D694" s="839"/>
      <c r="E694" s="839"/>
      <c r="F694" s="839"/>
      <c r="G694" s="840"/>
      <c r="H694" s="840"/>
      <c r="I694" s="840"/>
      <c r="O694" s="683"/>
      <c r="P694" s="683"/>
      <c r="Q694" s="683"/>
      <c r="R694" s="744"/>
      <c r="S694" s="683"/>
      <c r="T694" s="764"/>
      <c r="U694" s="683"/>
      <c r="V694" s="683"/>
      <c r="W694" s="683"/>
      <c r="X694" s="683"/>
    </row>
    <row r="695" spans="1:24" s="836" customFormat="1" ht="10.5" customHeight="1">
      <c r="A695" s="683"/>
      <c r="B695" s="837"/>
      <c r="C695" s="838"/>
      <c r="D695" s="839"/>
      <c r="E695" s="839"/>
      <c r="F695" s="839"/>
      <c r="G695" s="840"/>
      <c r="H695" s="840"/>
      <c r="I695" s="840"/>
      <c r="O695" s="683"/>
      <c r="P695" s="683"/>
      <c r="Q695" s="683"/>
      <c r="R695" s="744"/>
      <c r="S695" s="683"/>
      <c r="T695" s="764"/>
      <c r="U695" s="683"/>
      <c r="V695" s="683"/>
      <c r="W695" s="683"/>
      <c r="X695" s="683"/>
    </row>
    <row r="696" spans="1:24" s="836" customFormat="1" ht="12">
      <c r="A696" s="683"/>
      <c r="B696" s="837"/>
      <c r="C696" s="838"/>
      <c r="D696" s="839"/>
      <c r="E696" s="839"/>
      <c r="F696" s="839"/>
      <c r="G696" s="840"/>
      <c r="H696" s="840"/>
      <c r="I696" s="840"/>
      <c r="O696" s="683"/>
      <c r="P696" s="683"/>
      <c r="Q696" s="683"/>
      <c r="R696" s="744"/>
      <c r="S696" s="683"/>
      <c r="T696" s="764"/>
      <c r="U696" s="683"/>
      <c r="V696" s="683"/>
      <c r="W696" s="683"/>
      <c r="X696" s="683"/>
    </row>
    <row r="697" spans="1:24" s="836" customFormat="1" ht="12">
      <c r="A697" s="683"/>
      <c r="B697" s="837"/>
      <c r="C697" s="838"/>
      <c r="D697" s="839"/>
      <c r="E697" s="839"/>
      <c r="F697" s="839"/>
      <c r="G697" s="840"/>
      <c r="H697" s="840"/>
      <c r="I697" s="840"/>
      <c r="O697" s="683"/>
      <c r="P697" s="683"/>
      <c r="Q697" s="683"/>
      <c r="R697" s="744"/>
      <c r="S697" s="683"/>
      <c r="T697" s="764"/>
      <c r="U697" s="683"/>
      <c r="V697" s="683"/>
      <c r="W697" s="683"/>
      <c r="X697" s="683"/>
    </row>
    <row r="698" spans="1:24" s="836" customFormat="1" ht="12">
      <c r="A698" s="683"/>
      <c r="B698" s="837"/>
      <c r="C698" s="838"/>
      <c r="D698" s="839"/>
      <c r="E698" s="839"/>
      <c r="F698" s="839"/>
      <c r="G698" s="840"/>
      <c r="H698" s="840"/>
      <c r="I698" s="840"/>
      <c r="O698" s="683"/>
      <c r="P698" s="683"/>
      <c r="Q698" s="683"/>
      <c r="R698" s="744"/>
      <c r="S698" s="683"/>
      <c r="T698" s="764"/>
      <c r="U698" s="683"/>
      <c r="V698" s="683"/>
      <c r="W698" s="683"/>
      <c r="X698" s="683"/>
    </row>
    <row r="699" spans="1:24" s="836" customFormat="1" ht="12">
      <c r="A699" s="683"/>
      <c r="B699" s="837"/>
      <c r="C699" s="838"/>
      <c r="D699" s="839"/>
      <c r="E699" s="839"/>
      <c r="F699" s="839"/>
      <c r="G699" s="840"/>
      <c r="H699" s="840"/>
      <c r="I699" s="840"/>
      <c r="O699" s="683"/>
      <c r="P699" s="683"/>
      <c r="Q699" s="683"/>
      <c r="R699" s="744"/>
      <c r="S699" s="683"/>
      <c r="T699" s="764"/>
      <c r="U699" s="683"/>
      <c r="V699" s="683"/>
      <c r="W699" s="683"/>
      <c r="X699" s="683"/>
    </row>
    <row r="700" spans="1:24" s="836" customFormat="1" ht="12">
      <c r="A700" s="683"/>
      <c r="B700" s="837"/>
      <c r="C700" s="838"/>
      <c r="D700" s="839"/>
      <c r="E700" s="839"/>
      <c r="F700" s="839"/>
      <c r="G700" s="840"/>
      <c r="H700" s="840"/>
      <c r="I700" s="840"/>
      <c r="O700" s="683"/>
      <c r="P700" s="683"/>
      <c r="Q700" s="683"/>
      <c r="R700" s="744"/>
      <c r="S700" s="683"/>
      <c r="T700" s="764"/>
      <c r="U700" s="683"/>
      <c r="V700" s="683"/>
      <c r="W700" s="683"/>
      <c r="X700" s="683"/>
    </row>
    <row r="701" spans="1:24" s="836" customFormat="1" ht="12">
      <c r="A701" s="683"/>
      <c r="B701" s="837"/>
      <c r="C701" s="838"/>
      <c r="D701" s="839"/>
      <c r="E701" s="839"/>
      <c r="F701" s="839"/>
      <c r="G701" s="840"/>
      <c r="H701" s="840"/>
      <c r="I701" s="840"/>
      <c r="O701" s="683"/>
      <c r="P701" s="683"/>
      <c r="Q701" s="683"/>
      <c r="R701" s="744"/>
      <c r="S701" s="683"/>
      <c r="T701" s="764"/>
      <c r="U701" s="683"/>
      <c r="V701" s="683"/>
      <c r="W701" s="683"/>
      <c r="X701" s="683"/>
    </row>
    <row r="702" spans="1:24" s="836" customFormat="1" ht="12">
      <c r="A702" s="683"/>
      <c r="B702" s="837"/>
      <c r="C702" s="838"/>
      <c r="D702" s="839"/>
      <c r="E702" s="839"/>
      <c r="F702" s="839"/>
      <c r="G702" s="840"/>
      <c r="H702" s="840"/>
      <c r="I702" s="840"/>
      <c r="O702" s="683"/>
      <c r="P702" s="683"/>
      <c r="Q702" s="683"/>
      <c r="R702" s="744"/>
      <c r="S702" s="683"/>
      <c r="T702" s="764"/>
      <c r="U702" s="683"/>
      <c r="V702" s="683"/>
      <c r="W702" s="683"/>
      <c r="X702" s="683"/>
    </row>
    <row r="703" spans="1:24" s="836" customFormat="1" ht="12">
      <c r="A703" s="683"/>
      <c r="B703" s="837"/>
      <c r="C703" s="838"/>
      <c r="D703" s="839"/>
      <c r="E703" s="839"/>
      <c r="F703" s="839"/>
      <c r="G703" s="840"/>
      <c r="H703" s="840"/>
      <c r="I703" s="840"/>
      <c r="O703" s="683"/>
      <c r="P703" s="683"/>
      <c r="Q703" s="683"/>
      <c r="R703" s="744"/>
      <c r="S703" s="683"/>
      <c r="T703" s="764"/>
      <c r="U703" s="683"/>
      <c r="V703" s="683"/>
      <c r="W703" s="683"/>
      <c r="X703" s="683"/>
    </row>
    <row r="704" spans="1:24" s="836" customFormat="1" ht="12">
      <c r="A704" s="683"/>
      <c r="B704" s="837"/>
      <c r="C704" s="838"/>
      <c r="D704" s="839"/>
      <c r="E704" s="839"/>
      <c r="F704" s="839"/>
      <c r="G704" s="840"/>
      <c r="H704" s="840"/>
      <c r="I704" s="840"/>
      <c r="O704" s="683"/>
      <c r="P704" s="683"/>
      <c r="Q704" s="683"/>
      <c r="R704" s="744"/>
      <c r="S704" s="683"/>
      <c r="T704" s="764"/>
      <c r="U704" s="683"/>
      <c r="V704" s="683"/>
      <c r="W704" s="683"/>
      <c r="X704" s="683"/>
    </row>
    <row r="705" spans="1:24" s="836" customFormat="1" ht="12">
      <c r="A705" s="683"/>
      <c r="B705" s="837"/>
      <c r="C705" s="838"/>
      <c r="D705" s="839"/>
      <c r="E705" s="839"/>
      <c r="F705" s="839"/>
      <c r="G705" s="840"/>
      <c r="H705" s="840"/>
      <c r="I705" s="840"/>
      <c r="O705" s="683"/>
      <c r="P705" s="683"/>
      <c r="Q705" s="683"/>
      <c r="R705" s="744"/>
      <c r="S705" s="683"/>
      <c r="T705" s="764"/>
      <c r="U705" s="683"/>
      <c r="V705" s="683"/>
      <c r="W705" s="683"/>
      <c r="X705" s="683"/>
    </row>
    <row r="706" spans="1:24" s="836" customFormat="1" ht="12">
      <c r="A706" s="683"/>
      <c r="B706" s="837"/>
      <c r="C706" s="838"/>
      <c r="D706" s="839"/>
      <c r="E706" s="839"/>
      <c r="F706" s="839"/>
      <c r="G706" s="840"/>
      <c r="H706" s="840"/>
      <c r="I706" s="840"/>
      <c r="O706" s="683"/>
      <c r="P706" s="683"/>
      <c r="Q706" s="683"/>
      <c r="R706" s="744"/>
      <c r="S706" s="683"/>
      <c r="T706" s="764"/>
      <c r="U706" s="683"/>
      <c r="V706" s="683"/>
      <c r="W706" s="683"/>
      <c r="X706" s="683"/>
    </row>
    <row r="707" spans="1:24" s="836" customFormat="1" ht="12">
      <c r="A707" s="683"/>
      <c r="B707" s="837"/>
      <c r="C707" s="838"/>
      <c r="D707" s="839"/>
      <c r="E707" s="839"/>
      <c r="F707" s="839"/>
      <c r="G707" s="840"/>
      <c r="H707" s="840"/>
      <c r="I707" s="840"/>
      <c r="O707" s="683"/>
      <c r="P707" s="683"/>
      <c r="Q707" s="683"/>
      <c r="R707" s="744"/>
      <c r="S707" s="683"/>
      <c r="T707" s="764"/>
      <c r="U707" s="683"/>
      <c r="V707" s="683"/>
      <c r="W707" s="683"/>
      <c r="X707" s="683"/>
    </row>
    <row r="708" spans="1:24" s="836" customFormat="1" ht="12">
      <c r="A708" s="683"/>
      <c r="B708" s="837"/>
      <c r="C708" s="838"/>
      <c r="D708" s="839"/>
      <c r="E708" s="839"/>
      <c r="F708" s="839"/>
      <c r="G708" s="840"/>
      <c r="H708" s="840"/>
      <c r="I708" s="840"/>
      <c r="O708" s="683"/>
      <c r="P708" s="683"/>
      <c r="Q708" s="683"/>
      <c r="R708" s="744"/>
      <c r="S708" s="683"/>
      <c r="T708" s="764"/>
      <c r="U708" s="683"/>
      <c r="V708" s="683"/>
      <c r="W708" s="683"/>
      <c r="X708" s="683"/>
    </row>
    <row r="709" spans="1:24" s="836" customFormat="1" ht="12">
      <c r="A709" s="683"/>
      <c r="B709" s="837"/>
      <c r="C709" s="838"/>
      <c r="D709" s="839"/>
      <c r="E709" s="839"/>
      <c r="F709" s="839"/>
      <c r="G709" s="840"/>
      <c r="H709" s="840"/>
      <c r="I709" s="840"/>
      <c r="O709" s="683"/>
      <c r="P709" s="683"/>
      <c r="Q709" s="683"/>
      <c r="R709" s="744"/>
      <c r="S709" s="683"/>
      <c r="T709" s="764"/>
      <c r="U709" s="683"/>
      <c r="V709" s="683"/>
      <c r="W709" s="683"/>
      <c r="X709" s="683"/>
    </row>
    <row r="710" spans="1:24" s="836" customFormat="1" ht="12">
      <c r="A710" s="683"/>
      <c r="B710" s="837"/>
      <c r="C710" s="838"/>
      <c r="D710" s="839"/>
      <c r="E710" s="839"/>
      <c r="F710" s="839"/>
      <c r="G710" s="840"/>
      <c r="H710" s="840"/>
      <c r="I710" s="840"/>
      <c r="O710" s="683"/>
      <c r="P710" s="683"/>
      <c r="Q710" s="683"/>
      <c r="R710" s="744"/>
      <c r="S710" s="683"/>
      <c r="T710" s="764"/>
      <c r="U710" s="683"/>
      <c r="V710" s="683"/>
      <c r="W710" s="683"/>
      <c r="X710" s="683"/>
    </row>
    <row r="711" spans="1:24" s="836" customFormat="1" ht="12">
      <c r="A711" s="683"/>
      <c r="B711" s="837"/>
      <c r="C711" s="838"/>
      <c r="D711" s="839"/>
      <c r="E711" s="839"/>
      <c r="F711" s="839"/>
      <c r="G711" s="840"/>
      <c r="H711" s="840"/>
      <c r="I711" s="840"/>
      <c r="O711" s="683"/>
      <c r="P711" s="683"/>
      <c r="Q711" s="683"/>
      <c r="R711" s="744"/>
      <c r="S711" s="683"/>
      <c r="T711" s="764"/>
      <c r="U711" s="683"/>
      <c r="V711" s="683"/>
      <c r="W711" s="683"/>
      <c r="X711" s="683"/>
    </row>
    <row r="712" spans="1:24" s="836" customFormat="1" ht="12">
      <c r="A712" s="683"/>
      <c r="B712" s="837"/>
      <c r="C712" s="838"/>
      <c r="D712" s="839"/>
      <c r="E712" s="839"/>
      <c r="F712" s="839"/>
      <c r="G712" s="840"/>
      <c r="H712" s="840"/>
      <c r="I712" s="840"/>
      <c r="O712" s="683"/>
      <c r="P712" s="683"/>
      <c r="Q712" s="683"/>
      <c r="R712" s="744"/>
      <c r="S712" s="683"/>
      <c r="T712" s="764"/>
      <c r="U712" s="683"/>
      <c r="V712" s="683"/>
      <c r="W712" s="683"/>
      <c r="X712" s="683"/>
    </row>
    <row r="713" spans="1:24" s="836" customFormat="1" ht="12">
      <c r="A713" s="683"/>
      <c r="B713" s="837"/>
      <c r="C713" s="838"/>
      <c r="D713" s="839"/>
      <c r="E713" s="839"/>
      <c r="F713" s="839"/>
      <c r="G713" s="840"/>
      <c r="H713" s="840"/>
      <c r="I713" s="840"/>
      <c r="O713" s="683"/>
      <c r="P713" s="683"/>
      <c r="Q713" s="683"/>
      <c r="R713" s="744"/>
      <c r="S713" s="683"/>
      <c r="T713" s="764"/>
      <c r="U713" s="683"/>
      <c r="V713" s="683"/>
      <c r="W713" s="683"/>
      <c r="X713" s="683"/>
    </row>
    <row r="714" spans="1:24" s="836" customFormat="1" ht="12">
      <c r="A714" s="683"/>
      <c r="B714" s="837"/>
      <c r="C714" s="838"/>
      <c r="D714" s="839"/>
      <c r="E714" s="839"/>
      <c r="F714" s="839"/>
      <c r="G714" s="840"/>
      <c r="H714" s="840"/>
      <c r="I714" s="840"/>
      <c r="O714" s="683"/>
      <c r="P714" s="683"/>
      <c r="Q714" s="683"/>
      <c r="R714" s="744"/>
      <c r="S714" s="683"/>
      <c r="T714" s="764"/>
      <c r="U714" s="683"/>
      <c r="V714" s="683"/>
      <c r="W714" s="683"/>
      <c r="X714" s="683"/>
    </row>
    <row r="715" spans="1:24" s="836" customFormat="1" ht="12">
      <c r="A715" s="683"/>
      <c r="B715" s="837"/>
      <c r="C715" s="838"/>
      <c r="D715" s="839"/>
      <c r="E715" s="839"/>
      <c r="F715" s="839"/>
      <c r="G715" s="840"/>
      <c r="H715" s="840"/>
      <c r="I715" s="840"/>
      <c r="O715" s="683"/>
      <c r="P715" s="683"/>
      <c r="Q715" s="683"/>
      <c r="R715" s="744"/>
      <c r="S715" s="683"/>
      <c r="T715" s="764"/>
      <c r="U715" s="683"/>
      <c r="V715" s="683"/>
      <c r="W715" s="683"/>
      <c r="X715" s="683"/>
    </row>
    <row r="716" spans="1:24" s="836" customFormat="1" ht="12">
      <c r="A716" s="683"/>
      <c r="B716" s="802"/>
      <c r="C716" s="802"/>
      <c r="D716" s="804"/>
      <c r="E716" s="804"/>
      <c r="F716" s="804"/>
      <c r="G716" s="805"/>
      <c r="H716" s="805"/>
      <c r="I716" s="805"/>
      <c r="O716" s="683"/>
      <c r="P716" s="683"/>
      <c r="Q716" s="683"/>
      <c r="R716" s="744"/>
      <c r="S716" s="683"/>
      <c r="T716" s="764"/>
      <c r="U716" s="683"/>
      <c r="V716" s="683"/>
      <c r="W716" s="683"/>
      <c r="X716" s="683"/>
    </row>
    <row r="717" spans="1:24" s="836" customFormat="1" ht="12">
      <c r="A717" s="683"/>
      <c r="B717" s="802"/>
      <c r="C717" s="802"/>
      <c r="D717" s="804"/>
      <c r="E717" s="804"/>
      <c r="F717" s="804"/>
      <c r="G717" s="805"/>
      <c r="H717" s="805"/>
      <c r="I717" s="805"/>
      <c r="O717" s="683"/>
      <c r="P717" s="683"/>
      <c r="Q717" s="683"/>
      <c r="R717" s="744"/>
      <c r="S717" s="683"/>
      <c r="T717" s="764"/>
      <c r="U717" s="683"/>
      <c r="V717" s="683"/>
      <c r="W717" s="683"/>
      <c r="X717" s="683"/>
    </row>
    <row r="718" spans="1:24" s="836" customFormat="1" ht="12">
      <c r="A718" s="683"/>
      <c r="B718" s="802"/>
      <c r="C718" s="802"/>
      <c r="D718" s="804"/>
      <c r="E718" s="804"/>
      <c r="F718" s="804"/>
      <c r="G718" s="805"/>
      <c r="H718" s="805"/>
      <c r="I718" s="805"/>
      <c r="O718" s="683"/>
      <c r="P718" s="683"/>
      <c r="Q718" s="683"/>
      <c r="R718" s="744"/>
      <c r="S718" s="683"/>
      <c r="T718" s="764"/>
      <c r="U718" s="683"/>
      <c r="V718" s="683"/>
      <c r="W718" s="683"/>
      <c r="X718" s="683"/>
    </row>
    <row r="719" spans="1:24" s="836" customFormat="1" ht="9" customHeight="1">
      <c r="A719" s="683"/>
      <c r="B719" s="802"/>
      <c r="C719" s="802"/>
      <c r="D719" s="804"/>
      <c r="E719" s="804"/>
      <c r="F719" s="804"/>
      <c r="G719" s="805"/>
      <c r="H719" s="805"/>
      <c r="I719" s="805"/>
      <c r="O719" s="683"/>
      <c r="P719" s="683"/>
      <c r="Q719" s="683"/>
      <c r="R719" s="744"/>
      <c r="S719" s="683"/>
      <c r="T719" s="764"/>
      <c r="U719" s="683"/>
      <c r="V719" s="683"/>
      <c r="W719" s="683"/>
      <c r="X719" s="683"/>
    </row>
    <row r="720" spans="2:6" ht="9" customHeight="1">
      <c r="B720" s="802"/>
      <c r="C720" s="802"/>
      <c r="D720" s="804"/>
      <c r="E720" s="804"/>
      <c r="F720" s="804"/>
    </row>
    <row r="721" spans="2:6" ht="9" customHeight="1">
      <c r="B721" s="802"/>
      <c r="C721" s="802"/>
      <c r="D721" s="804"/>
      <c r="E721" s="804"/>
      <c r="F721" s="804"/>
    </row>
    <row r="722" spans="2:6" ht="9" customHeight="1">
      <c r="B722" s="802"/>
      <c r="C722" s="802"/>
      <c r="D722" s="804"/>
      <c r="E722" s="804"/>
      <c r="F722" s="804"/>
    </row>
    <row r="723" spans="2:6" ht="9" customHeight="1">
      <c r="B723" s="802"/>
      <c r="C723" s="802"/>
      <c r="D723" s="804"/>
      <c r="E723" s="804"/>
      <c r="F723" s="804"/>
    </row>
    <row r="724" spans="2:6" ht="9" customHeight="1">
      <c r="B724" s="802"/>
      <c r="C724" s="802"/>
      <c r="D724" s="804"/>
      <c r="E724" s="804"/>
      <c r="F724" s="804"/>
    </row>
    <row r="725" spans="2:6" ht="9" customHeight="1">
      <c r="B725" s="802"/>
      <c r="C725" s="802"/>
      <c r="D725" s="804"/>
      <c r="E725" s="804"/>
      <c r="F725" s="804"/>
    </row>
    <row r="726" spans="2:15" ht="9" customHeight="1">
      <c r="B726" s="857"/>
      <c r="C726" s="857"/>
      <c r="D726" s="858"/>
      <c r="E726" s="858"/>
      <c r="F726" s="858"/>
      <c r="G726" s="859"/>
      <c r="H726" s="859"/>
      <c r="I726" s="859"/>
      <c r="J726" s="853"/>
      <c r="K726" s="853"/>
      <c r="L726" s="853"/>
      <c r="M726" s="853"/>
      <c r="N726" s="853"/>
      <c r="O726" s="827"/>
    </row>
    <row r="727" ht="15" customHeight="1"/>
    <row r="729" spans="2:6" ht="12" hidden="1">
      <c r="B729" s="802"/>
      <c r="C729" s="802"/>
      <c r="D729" s="804"/>
      <c r="E729" s="804"/>
      <c r="F729" s="804"/>
    </row>
    <row r="730" spans="2:6" ht="12">
      <c r="B730" s="802"/>
      <c r="C730" s="802"/>
      <c r="D730" s="804"/>
      <c r="E730" s="804"/>
      <c r="F730" s="804"/>
    </row>
    <row r="731" spans="2:6" ht="9" customHeight="1">
      <c r="B731" s="802"/>
      <c r="C731" s="802"/>
      <c r="D731" s="804"/>
      <c r="E731" s="804"/>
      <c r="F731" s="804"/>
    </row>
    <row r="732" spans="2:6" ht="9" customHeight="1">
      <c r="B732" s="802"/>
      <c r="C732" s="802"/>
      <c r="D732" s="804"/>
      <c r="E732" s="804"/>
      <c r="F732" s="804"/>
    </row>
    <row r="733" spans="2:6" ht="9" customHeight="1">
      <c r="B733" s="802"/>
      <c r="C733" s="802"/>
      <c r="D733" s="804"/>
      <c r="E733" s="804"/>
      <c r="F733" s="804"/>
    </row>
    <row r="734" spans="2:6" ht="9" customHeight="1">
      <c r="B734" s="802"/>
      <c r="C734" s="802"/>
      <c r="D734" s="804"/>
      <c r="E734" s="804"/>
      <c r="F734" s="804"/>
    </row>
    <row r="735" spans="2:6" ht="9" customHeight="1">
      <c r="B735" s="802"/>
      <c r="C735" s="802"/>
      <c r="D735" s="804"/>
      <c r="E735" s="804"/>
      <c r="F735" s="804"/>
    </row>
    <row r="736" spans="1:24" s="805" customFormat="1" ht="9" customHeight="1">
      <c r="A736" s="683"/>
      <c r="B736" s="802"/>
      <c r="C736" s="802"/>
      <c r="D736" s="804"/>
      <c r="E736" s="804"/>
      <c r="F736" s="804"/>
      <c r="J736" s="836"/>
      <c r="K736" s="836"/>
      <c r="L736" s="836"/>
      <c r="M736" s="836"/>
      <c r="N736" s="836"/>
      <c r="O736" s="683"/>
      <c r="P736" s="683"/>
      <c r="Q736" s="683"/>
      <c r="R736" s="744"/>
      <c r="S736" s="683"/>
      <c r="T736" s="764"/>
      <c r="U736" s="683"/>
      <c r="V736" s="683"/>
      <c r="W736" s="683"/>
      <c r="X736" s="683"/>
    </row>
    <row r="737" spans="1:24" s="805" customFormat="1" ht="9" customHeight="1">
      <c r="A737" s="683"/>
      <c r="B737" s="802"/>
      <c r="C737" s="802"/>
      <c r="D737" s="804"/>
      <c r="E737" s="804"/>
      <c r="F737" s="804"/>
      <c r="J737" s="836"/>
      <c r="K737" s="836"/>
      <c r="L737" s="836"/>
      <c r="M737" s="836"/>
      <c r="N737" s="836"/>
      <c r="O737" s="683"/>
      <c r="P737" s="683"/>
      <c r="Q737" s="683"/>
      <c r="R737" s="744"/>
      <c r="S737" s="683"/>
      <c r="T737" s="764"/>
      <c r="U737" s="683"/>
      <c r="V737" s="683"/>
      <c r="W737" s="683"/>
      <c r="X737" s="683"/>
    </row>
    <row r="738" spans="1:24" s="805" customFormat="1" ht="9" customHeight="1">
      <c r="A738" s="683"/>
      <c r="B738" s="802"/>
      <c r="C738" s="802"/>
      <c r="D738" s="804"/>
      <c r="E738" s="804"/>
      <c r="F738" s="804"/>
      <c r="J738" s="836"/>
      <c r="K738" s="836"/>
      <c r="L738" s="836"/>
      <c r="M738" s="836"/>
      <c r="N738" s="836"/>
      <c r="O738" s="683"/>
      <c r="P738" s="683"/>
      <c r="Q738" s="683"/>
      <c r="R738" s="744"/>
      <c r="S738" s="683"/>
      <c r="T738" s="764"/>
      <c r="U738" s="683"/>
      <c r="V738" s="683"/>
      <c r="W738" s="683"/>
      <c r="X738" s="683"/>
    </row>
    <row r="739" spans="1:24" s="805" customFormat="1" ht="9" customHeight="1">
      <c r="A739" s="683"/>
      <c r="B739" s="802"/>
      <c r="C739" s="802"/>
      <c r="D739" s="804"/>
      <c r="E739" s="804"/>
      <c r="F739" s="804"/>
      <c r="J739" s="836"/>
      <c r="K739" s="836"/>
      <c r="L739" s="836"/>
      <c r="M739" s="836"/>
      <c r="N739" s="836"/>
      <c r="O739" s="683"/>
      <c r="P739" s="683"/>
      <c r="Q739" s="683"/>
      <c r="R739" s="744"/>
      <c r="S739" s="683"/>
      <c r="T739" s="764"/>
      <c r="U739" s="683"/>
      <c r="V739" s="683"/>
      <c r="W739" s="683"/>
      <c r="X739" s="683"/>
    </row>
    <row r="740" spans="1:24" s="805" customFormat="1" ht="9" customHeight="1">
      <c r="A740" s="683"/>
      <c r="B740" s="802"/>
      <c r="C740" s="802"/>
      <c r="D740" s="804"/>
      <c r="E740" s="804"/>
      <c r="F740" s="804"/>
      <c r="J740" s="836"/>
      <c r="K740" s="836"/>
      <c r="L740" s="836"/>
      <c r="M740" s="836"/>
      <c r="N740" s="836"/>
      <c r="O740" s="683"/>
      <c r="P740" s="683"/>
      <c r="Q740" s="683"/>
      <c r="R740" s="744"/>
      <c r="S740" s="683"/>
      <c r="T740" s="764"/>
      <c r="U740" s="683"/>
      <c r="V740" s="683"/>
      <c r="W740" s="683"/>
      <c r="X740" s="683"/>
    </row>
    <row r="741" spans="1:24" s="805" customFormat="1" ht="9" customHeight="1">
      <c r="A741" s="683"/>
      <c r="B741" s="802"/>
      <c r="C741" s="802"/>
      <c r="D741" s="804"/>
      <c r="E741" s="804"/>
      <c r="F741" s="804"/>
      <c r="J741" s="836"/>
      <c r="K741" s="836"/>
      <c r="L741" s="836"/>
      <c r="M741" s="836"/>
      <c r="N741" s="836"/>
      <c r="O741" s="683"/>
      <c r="P741" s="683"/>
      <c r="Q741" s="683"/>
      <c r="R741" s="744"/>
      <c r="S741" s="683"/>
      <c r="T741" s="764"/>
      <c r="U741" s="683"/>
      <c r="V741" s="683"/>
      <c r="W741" s="683"/>
      <c r="X741" s="683"/>
    </row>
    <row r="742" spans="1:24" s="805" customFormat="1" ht="9" customHeight="1">
      <c r="A742" s="683"/>
      <c r="B742" s="802"/>
      <c r="C742" s="802"/>
      <c r="D742" s="804"/>
      <c r="E742" s="804"/>
      <c r="F742" s="804"/>
      <c r="J742" s="836"/>
      <c r="K742" s="836"/>
      <c r="L742" s="836"/>
      <c r="M742" s="836"/>
      <c r="N742" s="836"/>
      <c r="O742" s="683"/>
      <c r="P742" s="683"/>
      <c r="Q742" s="683"/>
      <c r="R742" s="744"/>
      <c r="S742" s="683"/>
      <c r="T742" s="764"/>
      <c r="U742" s="683"/>
      <c r="V742" s="683"/>
      <c r="W742" s="683"/>
      <c r="X742" s="683"/>
    </row>
    <row r="743" spans="1:24" s="805" customFormat="1" ht="9" customHeight="1">
      <c r="A743" s="683"/>
      <c r="B743" s="802"/>
      <c r="C743" s="802"/>
      <c r="D743" s="804"/>
      <c r="E743" s="804"/>
      <c r="F743" s="804"/>
      <c r="J743" s="836"/>
      <c r="K743" s="836"/>
      <c r="L743" s="836"/>
      <c r="M743" s="836"/>
      <c r="N743" s="836"/>
      <c r="O743" s="683"/>
      <c r="P743" s="683"/>
      <c r="Q743" s="683"/>
      <c r="R743" s="744"/>
      <c r="S743" s="683"/>
      <c r="T743" s="764"/>
      <c r="U743" s="683"/>
      <c r="V743" s="683"/>
      <c r="W743" s="683"/>
      <c r="X743" s="683"/>
    </row>
    <row r="744" spans="1:24" s="805" customFormat="1" ht="9" customHeight="1">
      <c r="A744" s="683"/>
      <c r="B744" s="802"/>
      <c r="C744" s="802"/>
      <c r="D744" s="804"/>
      <c r="E744" s="804"/>
      <c r="F744" s="804"/>
      <c r="J744" s="836"/>
      <c r="K744" s="836"/>
      <c r="L744" s="836"/>
      <c r="M744" s="836"/>
      <c r="N744" s="836"/>
      <c r="O744" s="683"/>
      <c r="P744" s="683"/>
      <c r="Q744" s="683"/>
      <c r="R744" s="744"/>
      <c r="S744" s="683"/>
      <c r="T744" s="764"/>
      <c r="U744" s="683"/>
      <c r="V744" s="683"/>
      <c r="W744" s="683"/>
      <c r="X744" s="683"/>
    </row>
    <row r="745" spans="1:24" s="805" customFormat="1" ht="9" customHeight="1">
      <c r="A745" s="683"/>
      <c r="B745" s="802"/>
      <c r="C745" s="802"/>
      <c r="D745" s="804"/>
      <c r="E745" s="804"/>
      <c r="F745" s="804"/>
      <c r="J745" s="836"/>
      <c r="K745" s="836"/>
      <c r="L745" s="836"/>
      <c r="M745" s="836"/>
      <c r="N745" s="836"/>
      <c r="O745" s="683"/>
      <c r="P745" s="683"/>
      <c r="Q745" s="683"/>
      <c r="R745" s="744"/>
      <c r="S745" s="683"/>
      <c r="T745" s="764"/>
      <c r="U745" s="683"/>
      <c r="V745" s="683"/>
      <c r="W745" s="683"/>
      <c r="X745" s="683"/>
    </row>
    <row r="746" spans="1:24" s="805" customFormat="1" ht="9" customHeight="1">
      <c r="A746" s="683"/>
      <c r="B746" s="802"/>
      <c r="C746" s="802"/>
      <c r="D746" s="804"/>
      <c r="E746" s="804"/>
      <c r="F746" s="804"/>
      <c r="J746" s="836"/>
      <c r="K746" s="836"/>
      <c r="L746" s="836"/>
      <c r="M746" s="836"/>
      <c r="N746" s="836"/>
      <c r="O746" s="683"/>
      <c r="P746" s="683"/>
      <c r="Q746" s="683"/>
      <c r="R746" s="744"/>
      <c r="S746" s="683"/>
      <c r="T746" s="764"/>
      <c r="U746" s="683"/>
      <c r="V746" s="683"/>
      <c r="W746" s="683"/>
      <c r="X746" s="683"/>
    </row>
    <row r="747" spans="1:24" s="805" customFormat="1" ht="9" customHeight="1">
      <c r="A747" s="683"/>
      <c r="B747" s="802"/>
      <c r="C747" s="802"/>
      <c r="D747" s="804"/>
      <c r="E747" s="804"/>
      <c r="F747" s="804"/>
      <c r="J747" s="836"/>
      <c r="K747" s="836"/>
      <c r="L747" s="836"/>
      <c r="M747" s="836"/>
      <c r="N747" s="836"/>
      <c r="O747" s="683"/>
      <c r="P747" s="683"/>
      <c r="Q747" s="683"/>
      <c r="R747" s="744"/>
      <c r="S747" s="683"/>
      <c r="T747" s="764"/>
      <c r="U747" s="683"/>
      <c r="V747" s="683"/>
      <c r="W747" s="683"/>
      <c r="X747" s="683"/>
    </row>
    <row r="748" spans="1:24" s="805" customFormat="1" ht="9" customHeight="1">
      <c r="A748" s="683"/>
      <c r="B748" s="802"/>
      <c r="C748" s="802"/>
      <c r="D748" s="804"/>
      <c r="E748" s="804"/>
      <c r="F748" s="804"/>
      <c r="J748" s="836"/>
      <c r="K748" s="836"/>
      <c r="L748" s="836"/>
      <c r="M748" s="836"/>
      <c r="N748" s="836"/>
      <c r="O748" s="683"/>
      <c r="P748" s="683"/>
      <c r="Q748" s="683"/>
      <c r="R748" s="744"/>
      <c r="S748" s="683"/>
      <c r="T748" s="764"/>
      <c r="U748" s="683"/>
      <c r="V748" s="683"/>
      <c r="W748" s="683"/>
      <c r="X748" s="683"/>
    </row>
    <row r="749" spans="1:24" s="805" customFormat="1" ht="9" customHeight="1">
      <c r="A749" s="683"/>
      <c r="B749" s="802"/>
      <c r="C749" s="802"/>
      <c r="D749" s="804"/>
      <c r="E749" s="804"/>
      <c r="F749" s="804"/>
      <c r="J749" s="836"/>
      <c r="K749" s="836"/>
      <c r="L749" s="836"/>
      <c r="M749" s="836"/>
      <c r="N749" s="836"/>
      <c r="O749" s="683"/>
      <c r="P749" s="683"/>
      <c r="Q749" s="683"/>
      <c r="R749" s="744"/>
      <c r="S749" s="683"/>
      <c r="T749" s="764"/>
      <c r="U749" s="683"/>
      <c r="V749" s="683"/>
      <c r="W749" s="683"/>
      <c r="X749" s="683"/>
    </row>
    <row r="750" spans="1:24" s="805" customFormat="1" ht="9" customHeight="1">
      <c r="A750" s="683"/>
      <c r="B750" s="802"/>
      <c r="C750" s="802"/>
      <c r="D750" s="804"/>
      <c r="E750" s="804"/>
      <c r="F750" s="804"/>
      <c r="J750" s="836"/>
      <c r="K750" s="836"/>
      <c r="L750" s="836"/>
      <c r="M750" s="836"/>
      <c r="N750" s="836"/>
      <c r="O750" s="683"/>
      <c r="P750" s="683"/>
      <c r="Q750" s="683"/>
      <c r="R750" s="744"/>
      <c r="S750" s="683"/>
      <c r="T750" s="764"/>
      <c r="U750" s="683"/>
      <c r="V750" s="683"/>
      <c r="W750" s="683"/>
      <c r="X750" s="683"/>
    </row>
    <row r="751" spans="1:24" s="805" customFormat="1" ht="9" customHeight="1">
      <c r="A751" s="683"/>
      <c r="B751" s="802"/>
      <c r="C751" s="802"/>
      <c r="D751" s="804"/>
      <c r="E751" s="804"/>
      <c r="F751" s="804"/>
      <c r="J751" s="836"/>
      <c r="K751" s="836"/>
      <c r="L751" s="836"/>
      <c r="M751" s="836"/>
      <c r="N751" s="836"/>
      <c r="O751" s="683"/>
      <c r="P751" s="683"/>
      <c r="Q751" s="683"/>
      <c r="R751" s="744"/>
      <c r="S751" s="683"/>
      <c r="T751" s="764"/>
      <c r="U751" s="683"/>
      <c r="V751" s="683"/>
      <c r="W751" s="683"/>
      <c r="X751" s="683"/>
    </row>
    <row r="752" spans="2:6" ht="9" customHeight="1">
      <c r="B752" s="802"/>
      <c r="C752" s="802"/>
      <c r="D752" s="804"/>
      <c r="E752" s="804"/>
      <c r="F752" s="804"/>
    </row>
    <row r="753" spans="2:6" ht="9" customHeight="1">
      <c r="B753" s="802"/>
      <c r="C753" s="802"/>
      <c r="D753" s="804"/>
      <c r="E753" s="804"/>
      <c r="F753" s="804"/>
    </row>
    <row r="754" spans="2:6" ht="9" customHeight="1">
      <c r="B754" s="802"/>
      <c r="C754" s="802"/>
      <c r="D754" s="804"/>
      <c r="E754" s="804"/>
      <c r="F754" s="804"/>
    </row>
    <row r="755" spans="2:6" ht="9" customHeight="1">
      <c r="B755" s="802"/>
      <c r="C755" s="802"/>
      <c r="D755" s="804"/>
      <c r="E755" s="804"/>
      <c r="F755" s="804"/>
    </row>
    <row r="756" spans="2:6" ht="15" customHeight="1">
      <c r="B756" s="802"/>
      <c r="C756" s="802"/>
      <c r="D756" s="804"/>
      <c r="E756" s="804"/>
      <c r="F756" s="804"/>
    </row>
    <row r="757" spans="2:6" ht="12">
      <c r="B757" s="802"/>
      <c r="C757" s="802"/>
      <c r="D757" s="804"/>
      <c r="E757" s="804"/>
      <c r="F757" s="804"/>
    </row>
    <row r="758" spans="2:6" ht="12">
      <c r="B758" s="802"/>
      <c r="C758" s="802"/>
      <c r="D758" s="804"/>
      <c r="E758" s="804"/>
      <c r="F758" s="804"/>
    </row>
    <row r="759" spans="2:6" ht="9" customHeight="1">
      <c r="B759" s="802"/>
      <c r="C759" s="802"/>
      <c r="D759" s="804"/>
      <c r="E759" s="804"/>
      <c r="F759" s="804"/>
    </row>
    <row r="760" spans="2:6" ht="9" customHeight="1">
      <c r="B760" s="802"/>
      <c r="C760" s="802"/>
      <c r="D760" s="804"/>
      <c r="E760" s="804"/>
      <c r="F760" s="804"/>
    </row>
    <row r="761" spans="2:6" ht="9" customHeight="1">
      <c r="B761" s="802"/>
      <c r="C761" s="802"/>
      <c r="D761" s="804"/>
      <c r="E761" s="804"/>
      <c r="F761" s="804"/>
    </row>
    <row r="762" spans="2:6" ht="9" customHeight="1">
      <c r="B762" s="802"/>
      <c r="C762" s="802"/>
      <c r="D762" s="804"/>
      <c r="E762" s="804"/>
      <c r="F762" s="804"/>
    </row>
    <row r="763" spans="2:6" ht="9" customHeight="1">
      <c r="B763" s="802"/>
      <c r="C763" s="802"/>
      <c r="D763" s="804"/>
      <c r="E763" s="804"/>
      <c r="F763" s="804"/>
    </row>
    <row r="764" spans="2:6" ht="9" customHeight="1">
      <c r="B764" s="802"/>
      <c r="C764" s="802"/>
      <c r="D764" s="804"/>
      <c r="E764" s="804"/>
      <c r="F764" s="804"/>
    </row>
    <row r="765" spans="2:15" ht="9" customHeight="1">
      <c r="B765" s="857"/>
      <c r="C765" s="857"/>
      <c r="D765" s="858"/>
      <c r="E765" s="858"/>
      <c r="F765" s="858"/>
      <c r="G765" s="859"/>
      <c r="H765" s="859"/>
      <c r="I765" s="859"/>
      <c r="J765" s="853"/>
      <c r="K765" s="853"/>
      <c r="L765" s="853"/>
      <c r="M765" s="853"/>
      <c r="N765" s="853"/>
      <c r="O765" s="827"/>
    </row>
    <row r="766" spans="2:18" ht="9" customHeight="1">
      <c r="B766" s="861"/>
      <c r="C766" s="862"/>
      <c r="D766" s="863"/>
      <c r="E766" s="863"/>
      <c r="F766" s="863"/>
      <c r="J766" s="864"/>
      <c r="K766" s="864"/>
      <c r="L766" s="864"/>
      <c r="M766" s="864"/>
      <c r="N766" s="864"/>
      <c r="O766" s="856"/>
      <c r="P766" s="856"/>
      <c r="Q766" s="856"/>
      <c r="R766" s="817"/>
    </row>
    <row r="767" spans="2:18" ht="9" customHeight="1">
      <c r="B767" s="861"/>
      <c r="C767" s="862"/>
      <c r="D767" s="863"/>
      <c r="E767" s="863"/>
      <c r="F767" s="863"/>
      <c r="J767" s="864"/>
      <c r="K767" s="864"/>
      <c r="L767" s="864"/>
      <c r="M767" s="864"/>
      <c r="N767" s="864"/>
      <c r="O767" s="856"/>
      <c r="P767" s="856"/>
      <c r="Q767" s="856"/>
      <c r="R767" s="817"/>
    </row>
    <row r="768" spans="2:18" ht="9" customHeight="1">
      <c r="B768" s="861"/>
      <c r="C768" s="862"/>
      <c r="D768" s="863"/>
      <c r="E768" s="863"/>
      <c r="F768" s="863"/>
      <c r="J768" s="864"/>
      <c r="K768" s="864"/>
      <c r="L768" s="864"/>
      <c r="M768" s="864"/>
      <c r="N768" s="864"/>
      <c r="O768" s="856"/>
      <c r="P768" s="856"/>
      <c r="Q768" s="856"/>
      <c r="R768" s="817"/>
    </row>
    <row r="769" spans="2:16" ht="9" customHeight="1">
      <c r="B769" s="861"/>
      <c r="C769" s="862"/>
      <c r="D769" s="863"/>
      <c r="E769" s="863"/>
      <c r="F769" s="863"/>
      <c r="J769" s="864"/>
      <c r="K769" s="864"/>
      <c r="L769" s="864"/>
      <c r="M769" s="864"/>
      <c r="N769" s="864"/>
      <c r="O769" s="856"/>
      <c r="P769" s="856"/>
    </row>
    <row r="770" spans="2:16" ht="9" customHeight="1">
      <c r="B770" s="861"/>
      <c r="C770" s="862"/>
      <c r="D770" s="863"/>
      <c r="E770" s="863"/>
      <c r="F770" s="863"/>
      <c r="J770" s="864"/>
      <c r="K770" s="864"/>
      <c r="L770" s="864"/>
      <c r="M770" s="864"/>
      <c r="N770" s="864"/>
      <c r="O770" s="856"/>
      <c r="P770" s="856"/>
    </row>
    <row r="771" spans="2:16" ht="9" customHeight="1">
      <c r="B771" s="861"/>
      <c r="C771" s="862"/>
      <c r="D771" s="863"/>
      <c r="E771" s="863"/>
      <c r="F771" s="863"/>
      <c r="J771" s="864"/>
      <c r="K771" s="864"/>
      <c r="L771" s="864"/>
      <c r="M771" s="864"/>
      <c r="N771" s="864"/>
      <c r="O771" s="856"/>
      <c r="P771" s="856"/>
    </row>
    <row r="772" spans="2:16" ht="9" customHeight="1">
      <c r="B772" s="861"/>
      <c r="C772" s="862"/>
      <c r="D772" s="863"/>
      <c r="E772" s="863"/>
      <c r="F772" s="863"/>
      <c r="J772" s="864"/>
      <c r="K772" s="864"/>
      <c r="L772" s="864"/>
      <c r="M772" s="864"/>
      <c r="N772" s="864"/>
      <c r="O772" s="856"/>
      <c r="P772" s="856"/>
    </row>
    <row r="773" spans="2:16" ht="9" customHeight="1">
      <c r="B773" s="861"/>
      <c r="C773" s="862"/>
      <c r="D773" s="863"/>
      <c r="E773" s="863"/>
      <c r="F773" s="863"/>
      <c r="J773" s="864"/>
      <c r="K773" s="864"/>
      <c r="L773" s="864"/>
      <c r="M773" s="864"/>
      <c r="N773" s="864"/>
      <c r="O773" s="856"/>
      <c r="P773" s="856"/>
    </row>
    <row r="774" spans="2:16" ht="9" customHeight="1">
      <c r="B774" s="861"/>
      <c r="C774" s="862"/>
      <c r="D774" s="863"/>
      <c r="E774" s="863"/>
      <c r="F774" s="863"/>
      <c r="J774" s="864"/>
      <c r="K774" s="864"/>
      <c r="L774" s="864"/>
      <c r="M774" s="864"/>
      <c r="N774" s="864"/>
      <c r="O774" s="856"/>
      <c r="P774" s="856"/>
    </row>
    <row r="775" spans="2:16" ht="9" customHeight="1">
      <c r="B775" s="861"/>
      <c r="C775" s="862"/>
      <c r="D775" s="863"/>
      <c r="E775" s="863"/>
      <c r="F775" s="863"/>
      <c r="J775" s="864"/>
      <c r="K775" s="864"/>
      <c r="L775" s="864"/>
      <c r="M775" s="864"/>
      <c r="N775" s="864"/>
      <c r="O775" s="856"/>
      <c r="P775" s="856"/>
    </row>
    <row r="776" spans="2:16" ht="9" customHeight="1">
      <c r="B776" s="861"/>
      <c r="C776" s="862"/>
      <c r="D776" s="863"/>
      <c r="E776" s="863"/>
      <c r="F776" s="863"/>
      <c r="J776" s="864"/>
      <c r="K776" s="864"/>
      <c r="L776" s="864"/>
      <c r="M776" s="864"/>
      <c r="N776" s="864"/>
      <c r="O776" s="856"/>
      <c r="P776" s="856"/>
    </row>
    <row r="777" spans="2:16" ht="9" customHeight="1">
      <c r="B777" s="861"/>
      <c r="C777" s="862"/>
      <c r="D777" s="863"/>
      <c r="E777" s="863"/>
      <c r="F777" s="863"/>
      <c r="J777" s="864"/>
      <c r="K777" s="864"/>
      <c r="L777" s="864"/>
      <c r="M777" s="864"/>
      <c r="N777" s="864"/>
      <c r="O777" s="856"/>
      <c r="P777" s="856"/>
    </row>
    <row r="778" spans="2:16" ht="9" customHeight="1">
      <c r="B778" s="861"/>
      <c r="C778" s="862"/>
      <c r="D778" s="863"/>
      <c r="E778" s="863"/>
      <c r="F778" s="863"/>
      <c r="J778" s="864"/>
      <c r="K778" s="864"/>
      <c r="L778" s="864"/>
      <c r="M778" s="864"/>
      <c r="N778" s="864"/>
      <c r="O778" s="856"/>
      <c r="P778" s="856"/>
    </row>
    <row r="779" spans="2:16" ht="9" customHeight="1">
      <c r="B779" s="861"/>
      <c r="C779" s="862"/>
      <c r="D779" s="863"/>
      <c r="E779" s="863"/>
      <c r="F779" s="863"/>
      <c r="J779" s="864"/>
      <c r="K779" s="864"/>
      <c r="L779" s="864"/>
      <c r="M779" s="864"/>
      <c r="N779" s="864"/>
      <c r="O779" s="856"/>
      <c r="P779" s="856"/>
    </row>
    <row r="780" spans="2:16" ht="9" customHeight="1">
      <c r="B780" s="861"/>
      <c r="C780" s="862"/>
      <c r="D780" s="863"/>
      <c r="E780" s="863"/>
      <c r="F780" s="863"/>
      <c r="J780" s="864"/>
      <c r="K780" s="864"/>
      <c r="L780" s="864"/>
      <c r="M780" s="864"/>
      <c r="N780" s="864"/>
      <c r="O780" s="856"/>
      <c r="P780" s="856"/>
    </row>
    <row r="781" spans="2:16" ht="9" customHeight="1">
      <c r="B781" s="861"/>
      <c r="C781" s="862"/>
      <c r="D781" s="863"/>
      <c r="E781" s="863"/>
      <c r="F781" s="863"/>
      <c r="J781" s="864"/>
      <c r="K781" s="864"/>
      <c r="L781" s="864"/>
      <c r="M781" s="864"/>
      <c r="N781" s="864"/>
      <c r="O781" s="856"/>
      <c r="P781" s="856"/>
    </row>
    <row r="782" spans="2:16" ht="9" customHeight="1">
      <c r="B782" s="865"/>
      <c r="C782" s="865"/>
      <c r="D782" s="866"/>
      <c r="E782" s="866"/>
      <c r="F782" s="866"/>
      <c r="G782" s="867"/>
      <c r="H782" s="867"/>
      <c r="I782" s="867"/>
      <c r="J782" s="868"/>
      <c r="K782" s="868"/>
      <c r="L782" s="868"/>
      <c r="M782" s="868"/>
      <c r="N782" s="868"/>
      <c r="O782" s="869"/>
      <c r="P782" s="869"/>
    </row>
    <row r="783" spans="2:18" ht="9" customHeight="1">
      <c r="B783" s="861"/>
      <c r="C783" s="862"/>
      <c r="D783" s="863"/>
      <c r="E783" s="863"/>
      <c r="F783" s="863"/>
      <c r="J783" s="864"/>
      <c r="K783" s="864"/>
      <c r="L783" s="864"/>
      <c r="M783" s="864"/>
      <c r="N783" s="864"/>
      <c r="O783" s="856"/>
      <c r="P783" s="856"/>
      <c r="Q783" s="856"/>
      <c r="R783" s="817"/>
    </row>
    <row r="784" spans="2:18" ht="9" customHeight="1">
      <c r="B784" s="861"/>
      <c r="C784" s="862"/>
      <c r="D784" s="863"/>
      <c r="E784" s="863"/>
      <c r="F784" s="863"/>
      <c r="J784" s="864"/>
      <c r="K784" s="864"/>
      <c r="L784" s="864"/>
      <c r="M784" s="864"/>
      <c r="N784" s="864"/>
      <c r="O784" s="856"/>
      <c r="P784" s="856"/>
      <c r="Q784" s="856"/>
      <c r="R784" s="817"/>
    </row>
    <row r="785" spans="2:18" ht="9" customHeight="1">
      <c r="B785" s="861"/>
      <c r="C785" s="862"/>
      <c r="D785" s="863"/>
      <c r="E785" s="863"/>
      <c r="F785" s="863"/>
      <c r="J785" s="864"/>
      <c r="K785" s="864"/>
      <c r="L785" s="864"/>
      <c r="M785" s="864"/>
      <c r="N785" s="864"/>
      <c r="O785" s="856"/>
      <c r="P785" s="856"/>
      <c r="Q785" s="856"/>
      <c r="R785" s="817"/>
    </row>
    <row r="786" spans="2:18" ht="9" customHeight="1">
      <c r="B786" s="861"/>
      <c r="C786" s="862"/>
      <c r="D786" s="863"/>
      <c r="E786" s="863"/>
      <c r="F786" s="863"/>
      <c r="J786" s="864"/>
      <c r="K786" s="864"/>
      <c r="L786" s="864"/>
      <c r="M786" s="864"/>
      <c r="N786" s="864"/>
      <c r="O786" s="856"/>
      <c r="P786" s="856"/>
      <c r="Q786" s="856"/>
      <c r="R786" s="817"/>
    </row>
    <row r="787" spans="2:18" ht="9" customHeight="1">
      <c r="B787" s="861"/>
      <c r="C787" s="862"/>
      <c r="D787" s="863"/>
      <c r="E787" s="863"/>
      <c r="F787" s="863"/>
      <c r="J787" s="864"/>
      <c r="K787" s="864"/>
      <c r="L787" s="864"/>
      <c r="M787" s="864"/>
      <c r="N787" s="864"/>
      <c r="O787" s="856"/>
      <c r="P787" s="856"/>
      <c r="Q787" s="856"/>
      <c r="R787" s="817"/>
    </row>
    <row r="788" spans="2:18" ht="9" customHeight="1">
      <c r="B788" s="861"/>
      <c r="C788" s="862"/>
      <c r="D788" s="863"/>
      <c r="E788" s="863"/>
      <c r="F788" s="863"/>
      <c r="J788" s="864"/>
      <c r="K788" s="864"/>
      <c r="L788" s="864"/>
      <c r="M788" s="864"/>
      <c r="N788" s="864"/>
      <c r="O788" s="856"/>
      <c r="P788" s="856"/>
      <c r="Q788" s="856"/>
      <c r="R788" s="817"/>
    </row>
    <row r="789" spans="2:18" ht="9" customHeight="1">
      <c r="B789" s="861"/>
      <c r="C789" s="862"/>
      <c r="D789" s="863"/>
      <c r="E789" s="863"/>
      <c r="F789" s="863"/>
      <c r="J789" s="864"/>
      <c r="K789" s="864"/>
      <c r="L789" s="864"/>
      <c r="M789" s="864"/>
      <c r="N789" s="864"/>
      <c r="O789" s="856"/>
      <c r="P789" s="856"/>
      <c r="Q789" s="856"/>
      <c r="R789" s="817"/>
    </row>
    <row r="790" spans="2:18" ht="9" customHeight="1">
      <c r="B790" s="861"/>
      <c r="C790" s="862"/>
      <c r="D790" s="863"/>
      <c r="E790" s="863"/>
      <c r="F790" s="863"/>
      <c r="J790" s="864"/>
      <c r="K790" s="864"/>
      <c r="L790" s="864"/>
      <c r="M790" s="864"/>
      <c r="N790" s="864"/>
      <c r="O790" s="856"/>
      <c r="P790" s="856"/>
      <c r="Q790" s="856"/>
      <c r="R790" s="817"/>
    </row>
    <row r="791" spans="2:18" ht="9" customHeight="1">
      <c r="B791" s="861"/>
      <c r="C791" s="862"/>
      <c r="D791" s="863"/>
      <c r="E791" s="863"/>
      <c r="F791" s="863"/>
      <c r="J791" s="864"/>
      <c r="K791" s="864"/>
      <c r="L791" s="864"/>
      <c r="M791" s="864"/>
      <c r="N791" s="864"/>
      <c r="O791" s="856"/>
      <c r="P791" s="856"/>
      <c r="Q791" s="856"/>
      <c r="R791" s="817"/>
    </row>
    <row r="792" spans="2:18" ht="9" customHeight="1">
      <c r="B792" s="861"/>
      <c r="C792" s="862"/>
      <c r="D792" s="863"/>
      <c r="E792" s="863"/>
      <c r="F792" s="863"/>
      <c r="J792" s="864"/>
      <c r="K792" s="864"/>
      <c r="L792" s="864"/>
      <c r="M792" s="864"/>
      <c r="N792" s="864"/>
      <c r="O792" s="856"/>
      <c r="P792" s="856"/>
      <c r="Q792" s="856"/>
      <c r="R792" s="817"/>
    </row>
    <row r="793" spans="2:18" ht="9" customHeight="1">
      <c r="B793" s="861"/>
      <c r="C793" s="862"/>
      <c r="D793" s="863"/>
      <c r="E793" s="863"/>
      <c r="F793" s="863"/>
      <c r="J793" s="864"/>
      <c r="K793" s="864"/>
      <c r="L793" s="864"/>
      <c r="M793" s="864"/>
      <c r="N793" s="864"/>
      <c r="O793" s="856"/>
      <c r="P793" s="856"/>
      <c r="Q793" s="856"/>
      <c r="R793" s="817"/>
    </row>
    <row r="794" spans="2:18" ht="9" customHeight="1">
      <c r="B794" s="861"/>
      <c r="C794" s="862"/>
      <c r="D794" s="863"/>
      <c r="E794" s="863"/>
      <c r="F794" s="863"/>
      <c r="J794" s="864"/>
      <c r="K794" s="864"/>
      <c r="L794" s="864"/>
      <c r="M794" s="864"/>
      <c r="N794" s="864"/>
      <c r="O794" s="856"/>
      <c r="P794" s="856"/>
      <c r="Q794" s="856"/>
      <c r="R794" s="817"/>
    </row>
    <row r="795" spans="2:18" ht="12">
      <c r="B795" s="861"/>
      <c r="C795" s="862"/>
      <c r="D795" s="863"/>
      <c r="E795" s="863"/>
      <c r="F795" s="863"/>
      <c r="J795" s="864"/>
      <c r="K795" s="864"/>
      <c r="L795" s="864"/>
      <c r="M795" s="864"/>
      <c r="N795" s="864"/>
      <c r="O795" s="856"/>
      <c r="P795" s="856"/>
      <c r="Q795" s="856"/>
      <c r="R795" s="817"/>
    </row>
    <row r="796" spans="2:18" ht="12">
      <c r="B796" s="861"/>
      <c r="C796" s="862"/>
      <c r="D796" s="863"/>
      <c r="E796" s="863"/>
      <c r="F796" s="863"/>
      <c r="J796" s="864"/>
      <c r="K796" s="864"/>
      <c r="L796" s="864"/>
      <c r="M796" s="864"/>
      <c r="N796" s="864"/>
      <c r="O796" s="856"/>
      <c r="P796" s="856"/>
      <c r="Q796" s="856"/>
      <c r="R796" s="817"/>
    </row>
    <row r="797" spans="2:18" ht="12">
      <c r="B797" s="861"/>
      <c r="C797" s="862"/>
      <c r="D797" s="863"/>
      <c r="E797" s="863"/>
      <c r="F797" s="863"/>
      <c r="J797" s="864"/>
      <c r="K797" s="864"/>
      <c r="L797" s="864"/>
      <c r="M797" s="864"/>
      <c r="N797" s="864"/>
      <c r="O797" s="856"/>
      <c r="P797" s="856"/>
      <c r="Q797" s="856"/>
      <c r="R797" s="817"/>
    </row>
    <row r="798" spans="2:18" ht="12">
      <c r="B798" s="861"/>
      <c r="C798" s="862"/>
      <c r="D798" s="863"/>
      <c r="E798" s="863"/>
      <c r="F798" s="863"/>
      <c r="J798" s="864"/>
      <c r="K798" s="864"/>
      <c r="L798" s="864"/>
      <c r="M798" s="864"/>
      <c r="N798" s="864"/>
      <c r="O798" s="856"/>
      <c r="P798" s="856"/>
      <c r="Q798" s="856"/>
      <c r="R798" s="817"/>
    </row>
    <row r="799" spans="2:18" ht="12">
      <c r="B799" s="861"/>
      <c r="C799" s="862"/>
      <c r="D799" s="863"/>
      <c r="E799" s="863"/>
      <c r="F799" s="863"/>
      <c r="J799" s="864"/>
      <c r="K799" s="864"/>
      <c r="L799" s="864"/>
      <c r="M799" s="864"/>
      <c r="N799" s="864"/>
      <c r="O799" s="856"/>
      <c r="P799" s="856"/>
      <c r="Q799" s="856"/>
      <c r="R799" s="817"/>
    </row>
    <row r="800" spans="2:18" ht="12">
      <c r="B800" s="861"/>
      <c r="C800" s="862"/>
      <c r="D800" s="863"/>
      <c r="E800" s="863"/>
      <c r="F800" s="863"/>
      <c r="J800" s="864"/>
      <c r="K800" s="864"/>
      <c r="L800" s="864"/>
      <c r="M800" s="864"/>
      <c r="N800" s="864"/>
      <c r="O800" s="856"/>
      <c r="P800" s="856"/>
      <c r="Q800" s="856"/>
      <c r="R800" s="817"/>
    </row>
    <row r="807" spans="2:18" ht="12">
      <c r="B807" s="861"/>
      <c r="C807" s="862"/>
      <c r="D807" s="863"/>
      <c r="E807" s="863"/>
      <c r="F807" s="863"/>
      <c r="J807" s="864"/>
      <c r="K807" s="864"/>
      <c r="L807" s="864"/>
      <c r="M807" s="864"/>
      <c r="N807" s="864"/>
      <c r="O807" s="856"/>
      <c r="P807" s="856"/>
      <c r="Q807" s="856"/>
      <c r="R807" s="817"/>
    </row>
    <row r="808" spans="2:18" ht="12">
      <c r="B808" s="861"/>
      <c r="C808" s="862"/>
      <c r="D808" s="863"/>
      <c r="E808" s="863"/>
      <c r="F808" s="863"/>
      <c r="J808" s="864"/>
      <c r="K808" s="864"/>
      <c r="L808" s="864"/>
      <c r="M808" s="864"/>
      <c r="N808" s="864"/>
      <c r="O808" s="856"/>
      <c r="P808" s="856"/>
      <c r="Q808" s="856"/>
      <c r="R808" s="817"/>
    </row>
    <row r="809" spans="2:18" ht="12">
      <c r="B809" s="861"/>
      <c r="C809" s="862"/>
      <c r="D809" s="863"/>
      <c r="E809" s="863"/>
      <c r="F809" s="863"/>
      <c r="J809" s="864"/>
      <c r="K809" s="864"/>
      <c r="L809" s="864"/>
      <c r="M809" s="864"/>
      <c r="N809" s="864"/>
      <c r="O809" s="856"/>
      <c r="P809" s="856"/>
      <c r="Q809" s="856"/>
      <c r="R809" s="817"/>
    </row>
    <row r="810" spans="2:18" ht="12">
      <c r="B810" s="861"/>
      <c r="C810" s="862"/>
      <c r="D810" s="863"/>
      <c r="E810" s="863"/>
      <c r="F810" s="863"/>
      <c r="J810" s="864"/>
      <c r="K810" s="864"/>
      <c r="L810" s="864"/>
      <c r="M810" s="864"/>
      <c r="N810" s="864"/>
      <c r="O810" s="856"/>
      <c r="P810" s="856"/>
      <c r="Q810" s="856"/>
      <c r="R810" s="817"/>
    </row>
    <row r="811" spans="2:18" ht="12">
      <c r="B811" s="861"/>
      <c r="C811" s="862"/>
      <c r="D811" s="863"/>
      <c r="E811" s="863"/>
      <c r="F811" s="863"/>
      <c r="J811" s="864"/>
      <c r="K811" s="864"/>
      <c r="L811" s="864"/>
      <c r="M811" s="864"/>
      <c r="N811" s="864"/>
      <c r="O811" s="856"/>
      <c r="P811" s="856"/>
      <c r="Q811" s="856"/>
      <c r="R811" s="817"/>
    </row>
    <row r="812" spans="2:18" ht="12">
      <c r="B812" s="861"/>
      <c r="C812" s="862"/>
      <c r="D812" s="863"/>
      <c r="E812" s="863"/>
      <c r="F812" s="863"/>
      <c r="J812" s="864"/>
      <c r="K812" s="864"/>
      <c r="L812" s="864"/>
      <c r="M812" s="864"/>
      <c r="N812" s="864"/>
      <c r="O812" s="856"/>
      <c r="P812" s="856"/>
      <c r="Q812" s="856"/>
      <c r="R812" s="817"/>
    </row>
    <row r="813" spans="2:18" ht="12">
      <c r="B813" s="861"/>
      <c r="C813" s="862"/>
      <c r="D813" s="863"/>
      <c r="E813" s="863"/>
      <c r="F813" s="863"/>
      <c r="J813" s="864"/>
      <c r="K813" s="864"/>
      <c r="L813" s="864"/>
      <c r="M813" s="864"/>
      <c r="N813" s="864"/>
      <c r="O813" s="856"/>
      <c r="P813" s="856"/>
      <c r="Q813" s="856"/>
      <c r="R813" s="817"/>
    </row>
    <row r="814" spans="2:18" ht="12">
      <c r="B814" s="861"/>
      <c r="C814" s="862"/>
      <c r="D814" s="863"/>
      <c r="E814" s="863"/>
      <c r="F814" s="863"/>
      <c r="J814" s="864"/>
      <c r="K814" s="864"/>
      <c r="L814" s="864"/>
      <c r="M814" s="864"/>
      <c r="N814" s="864"/>
      <c r="O814" s="856"/>
      <c r="P814" s="856"/>
      <c r="Q814" s="856"/>
      <c r="R814" s="817"/>
    </row>
    <row r="815" spans="2:18" ht="12">
      <c r="B815" s="861"/>
      <c r="C815" s="862"/>
      <c r="D815" s="863"/>
      <c r="E815" s="863"/>
      <c r="F815" s="863"/>
      <c r="J815" s="864"/>
      <c r="K815" s="864"/>
      <c r="L815" s="864"/>
      <c r="M815" s="864"/>
      <c r="N815" s="864"/>
      <c r="O815" s="856"/>
      <c r="P815" s="856"/>
      <c r="Q815" s="856"/>
      <c r="R815" s="817"/>
    </row>
    <row r="816" spans="2:18" ht="12">
      <c r="B816" s="861"/>
      <c r="C816" s="862"/>
      <c r="D816" s="863"/>
      <c r="E816" s="863"/>
      <c r="F816" s="863"/>
      <c r="J816" s="864"/>
      <c r="K816" s="864"/>
      <c r="L816" s="864"/>
      <c r="M816" s="864"/>
      <c r="N816" s="864"/>
      <c r="O816" s="856"/>
      <c r="P816" s="856"/>
      <c r="Q816" s="856"/>
      <c r="R816" s="817"/>
    </row>
    <row r="817" spans="2:18" ht="12">
      <c r="B817" s="861"/>
      <c r="C817" s="862"/>
      <c r="D817" s="863"/>
      <c r="E817" s="863"/>
      <c r="F817" s="863"/>
      <c r="J817" s="864"/>
      <c r="K817" s="864"/>
      <c r="L817" s="864"/>
      <c r="M817" s="864"/>
      <c r="N817" s="864"/>
      <c r="O817" s="856"/>
      <c r="P817" s="856"/>
      <c r="Q817" s="856"/>
      <c r="R817" s="817"/>
    </row>
    <row r="818" spans="2:18" ht="12">
      <c r="B818" s="861"/>
      <c r="C818" s="862"/>
      <c r="D818" s="863"/>
      <c r="E818" s="863"/>
      <c r="F818" s="863"/>
      <c r="J818" s="864"/>
      <c r="K818" s="864"/>
      <c r="L818" s="864"/>
      <c r="M818" s="864"/>
      <c r="N818" s="864"/>
      <c r="O818" s="856"/>
      <c r="P818" s="856"/>
      <c r="Q818" s="856"/>
      <c r="R818" s="817"/>
    </row>
    <row r="819" spans="2:18" ht="12">
      <c r="B819" s="861"/>
      <c r="C819" s="862"/>
      <c r="D819" s="863"/>
      <c r="E819" s="863"/>
      <c r="F819" s="863"/>
      <c r="J819" s="864"/>
      <c r="K819" s="864"/>
      <c r="L819" s="864"/>
      <c r="M819" s="864"/>
      <c r="N819" s="864"/>
      <c r="O819" s="856"/>
      <c r="P819" s="856"/>
      <c r="Q819" s="856"/>
      <c r="R819" s="817"/>
    </row>
    <row r="820" spans="2:18" ht="12">
      <c r="B820" s="861"/>
      <c r="C820" s="862"/>
      <c r="D820" s="863"/>
      <c r="E820" s="863"/>
      <c r="F820" s="863"/>
      <c r="J820" s="864"/>
      <c r="K820" s="864"/>
      <c r="L820" s="864"/>
      <c r="M820" s="864"/>
      <c r="N820" s="864"/>
      <c r="O820" s="856"/>
      <c r="P820" s="856"/>
      <c r="Q820" s="856"/>
      <c r="R820" s="817"/>
    </row>
    <row r="821" spans="2:18" ht="12">
      <c r="B821" s="861"/>
      <c r="C821" s="862"/>
      <c r="D821" s="863"/>
      <c r="E821" s="863"/>
      <c r="F821" s="863"/>
      <c r="J821" s="864"/>
      <c r="K821" s="864"/>
      <c r="L821" s="864"/>
      <c r="M821" s="864"/>
      <c r="N821" s="864"/>
      <c r="O821" s="856"/>
      <c r="P821" s="856"/>
      <c r="Q821" s="856"/>
      <c r="R821" s="817"/>
    </row>
    <row r="822" spans="2:18" ht="12">
      <c r="B822" s="861"/>
      <c r="C822" s="862"/>
      <c r="D822" s="863"/>
      <c r="E822" s="863"/>
      <c r="F822" s="863"/>
      <c r="J822" s="864"/>
      <c r="K822" s="864"/>
      <c r="L822" s="864"/>
      <c r="M822" s="864"/>
      <c r="N822" s="864"/>
      <c r="O822" s="856"/>
      <c r="P822" s="856"/>
      <c r="Q822" s="856"/>
      <c r="R822" s="817"/>
    </row>
    <row r="823" spans="2:18" ht="12">
      <c r="B823" s="861"/>
      <c r="C823" s="862"/>
      <c r="D823" s="863"/>
      <c r="E823" s="863"/>
      <c r="F823" s="863"/>
      <c r="J823" s="864"/>
      <c r="K823" s="864"/>
      <c r="L823" s="864"/>
      <c r="M823" s="864"/>
      <c r="N823" s="864"/>
      <c r="O823" s="856"/>
      <c r="P823" s="856"/>
      <c r="Q823" s="856"/>
      <c r="R823" s="817"/>
    </row>
    <row r="824" spans="2:18" ht="12">
      <c r="B824" s="861"/>
      <c r="C824" s="862"/>
      <c r="D824" s="863"/>
      <c r="E824" s="863"/>
      <c r="F824" s="863"/>
      <c r="J824" s="864"/>
      <c r="K824" s="864"/>
      <c r="L824" s="864"/>
      <c r="M824" s="864"/>
      <c r="N824" s="864"/>
      <c r="O824" s="856"/>
      <c r="P824" s="856"/>
      <c r="Q824" s="856"/>
      <c r="R824" s="817"/>
    </row>
    <row r="1000" ht="12">
      <c r="U1000" s="683" t="e">
        <f>++++++-Q2511111</f>
        <v>#NAME?</v>
      </c>
    </row>
  </sheetData>
  <sheetProtection/>
  <mergeCells count="2">
    <mergeCell ref="B1:P1"/>
    <mergeCell ref="B2:P2"/>
  </mergeCells>
  <printOptions horizontalCentered="1"/>
  <pageMargins left="0.3937007874015748" right="0.3937007874015748" top="0.1968503937007874" bottom="0.1968503937007874" header="0.2362204724409449" footer="0.5118110236220472"/>
  <pageSetup blackAndWhite="1" horizontalDpi="360" verticalDpi="360" orientation="portrait" paperSize="9" scale="70"/>
  <rowBreaks count="3" manualBreakCount="3">
    <brk id="71" max="255" man="1"/>
    <brk id="145" max="255" man="1"/>
    <brk id="206" max="255" man="1"/>
  </rowBreaks>
  <ignoredErrors>
    <ignoredError sqref="H9:H34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C116"/>
  <sheetViews>
    <sheetView showGridLines="0" workbookViewId="0" topLeftCell="A1">
      <selection activeCell="B1" sqref="B1:AC1"/>
    </sheetView>
  </sheetViews>
  <sheetFormatPr defaultColWidth="9.140625" defaultRowHeight="12.75"/>
  <cols>
    <col min="1" max="1" width="2.140625" style="1733" customWidth="1"/>
    <col min="2" max="2" width="5.7109375" style="1821" customWidth="1"/>
    <col min="3" max="3" width="20.140625" style="1820" customWidth="1"/>
    <col min="4" max="4" width="3.8515625" style="1821" bestFit="1" customWidth="1"/>
    <col min="5" max="5" width="6.421875" style="1821" bestFit="1" customWidth="1"/>
    <col min="6" max="6" width="7.421875" style="1821" customWidth="1"/>
    <col min="7" max="7" width="20.421875" style="1822" customWidth="1"/>
    <col min="8" max="8" width="8.28125" style="1822" bestFit="1" customWidth="1"/>
    <col min="9" max="9" width="5.28125" style="1822" customWidth="1"/>
    <col min="10" max="10" width="3.00390625" style="1839" customWidth="1"/>
    <col min="11" max="11" width="0.85546875" style="1839" customWidth="1"/>
    <col min="12" max="12" width="7.00390625" style="1733" bestFit="1" customWidth="1"/>
    <col min="13" max="13" width="6.421875" style="1844" bestFit="1" customWidth="1"/>
    <col min="14" max="14" width="7.00390625" style="1733" bestFit="1" customWidth="1"/>
    <col min="15" max="15" width="6.421875" style="1844" bestFit="1" customWidth="1"/>
    <col min="16" max="16" width="7.00390625" style="1733" bestFit="1" customWidth="1"/>
    <col min="17" max="17" width="6.421875" style="1844" bestFit="1" customWidth="1"/>
    <col min="18" max="18" width="7.00390625" style="1733" bestFit="1" customWidth="1"/>
    <col min="19" max="19" width="6.421875" style="1733" bestFit="1" customWidth="1"/>
    <col min="20" max="20" width="7.00390625" style="1733" bestFit="1" customWidth="1"/>
    <col min="21" max="21" width="6.421875" style="1733" bestFit="1" customWidth="1"/>
    <col min="22" max="22" width="7.00390625" style="1825" bestFit="1" customWidth="1"/>
    <col min="23" max="23" width="6.421875" style="1733" bestFit="1" customWidth="1"/>
    <col min="24" max="24" width="7.00390625" style="1733" bestFit="1" customWidth="1"/>
    <col min="25" max="25" width="6.421875" style="1733" bestFit="1" customWidth="1"/>
    <col min="26" max="26" width="7.00390625" style="1733" bestFit="1" customWidth="1"/>
    <col min="27" max="27" width="6.421875" style="1733" bestFit="1" customWidth="1"/>
    <col min="28" max="28" width="4.00390625" style="1733" customWidth="1"/>
    <col min="29" max="29" width="3.8515625" style="1733" customWidth="1"/>
    <col min="30" max="16384" width="9.140625" style="1733" customWidth="1"/>
  </cols>
  <sheetData>
    <row r="1" spans="2:29" ht="21">
      <c r="B1" s="1849" t="s">
        <v>1891</v>
      </c>
      <c r="C1" s="1849"/>
      <c r="D1" s="1849"/>
      <c r="E1" s="1849"/>
      <c r="F1" s="1849"/>
      <c r="G1" s="1849"/>
      <c r="H1" s="1849"/>
      <c r="I1" s="1849"/>
      <c r="J1" s="1849"/>
      <c r="K1" s="1849"/>
      <c r="L1" s="1849"/>
      <c r="M1" s="1849"/>
      <c r="N1" s="1849"/>
      <c r="O1" s="1849"/>
      <c r="P1" s="1849"/>
      <c r="Q1" s="1849"/>
      <c r="R1" s="1849"/>
      <c r="S1" s="1849"/>
      <c r="T1" s="1849"/>
      <c r="U1" s="1849"/>
      <c r="V1" s="1849"/>
      <c r="W1" s="1849"/>
      <c r="X1" s="1849"/>
      <c r="Y1" s="1849"/>
      <c r="Z1" s="1849"/>
      <c r="AA1" s="1849"/>
      <c r="AB1" s="1849"/>
      <c r="AC1" s="1849"/>
    </row>
    <row r="2" spans="2:29" ht="21">
      <c r="B2" s="1849" t="s">
        <v>1892</v>
      </c>
      <c r="C2" s="1849"/>
      <c r="D2" s="1849"/>
      <c r="E2" s="1849"/>
      <c r="F2" s="1849"/>
      <c r="G2" s="1849"/>
      <c r="H2" s="1849"/>
      <c r="I2" s="1849"/>
      <c r="J2" s="1849"/>
      <c r="K2" s="1849"/>
      <c r="L2" s="1849"/>
      <c r="M2" s="1849"/>
      <c r="N2" s="1849"/>
      <c r="O2" s="1849"/>
      <c r="P2" s="1849"/>
      <c r="Q2" s="1849"/>
      <c r="R2" s="1849"/>
      <c r="S2" s="1849"/>
      <c r="T2" s="1849"/>
      <c r="U2" s="1849"/>
      <c r="V2" s="1849"/>
      <c r="W2" s="1849"/>
      <c r="X2" s="1849"/>
      <c r="Y2" s="1849"/>
      <c r="Z2" s="1849"/>
      <c r="AA2" s="1849"/>
      <c r="AB2" s="1849"/>
      <c r="AC2" s="1849"/>
    </row>
    <row r="3" spans="2:29" ht="12.75" thickBot="1">
      <c r="B3" s="1734"/>
      <c r="C3" s="1735"/>
      <c r="D3" s="1734"/>
      <c r="E3" s="1734"/>
      <c r="F3" s="1734"/>
      <c r="G3" s="1736"/>
      <c r="H3" s="1736"/>
      <c r="I3" s="1736"/>
      <c r="J3" s="1737"/>
      <c r="K3" s="1737"/>
      <c r="L3" s="1738"/>
      <c r="M3" s="1739"/>
      <c r="N3" s="1738"/>
      <c r="O3" s="1739"/>
      <c r="P3" s="1738"/>
      <c r="Q3" s="1739"/>
      <c r="R3" s="1738"/>
      <c r="S3" s="1738"/>
      <c r="T3" s="1738"/>
      <c r="U3" s="1738"/>
      <c r="V3" s="1740"/>
      <c r="W3" s="1738"/>
      <c r="X3" s="1738"/>
      <c r="Y3" s="1738"/>
      <c r="Z3" s="1738"/>
      <c r="AA3" s="1738"/>
      <c r="AB3" s="1738"/>
      <c r="AC3" s="1738"/>
    </row>
    <row r="4" spans="2:27" s="1749" customFormat="1" ht="19.5" customHeight="1" thickBot="1">
      <c r="B4" s="1741" t="s">
        <v>91</v>
      </c>
      <c r="C4" s="1742" t="s">
        <v>93</v>
      </c>
      <c r="D4" s="1743" t="s">
        <v>0</v>
      </c>
      <c r="E4" s="1743" t="s">
        <v>1893</v>
      </c>
      <c r="F4" s="1743" t="s">
        <v>95</v>
      </c>
      <c r="G4" s="1744" t="s">
        <v>96</v>
      </c>
      <c r="H4" s="1741" t="s">
        <v>1</v>
      </c>
      <c r="I4" s="1850" t="s">
        <v>1894</v>
      </c>
      <c r="J4" s="1851"/>
      <c r="K4" s="1745"/>
      <c r="L4" s="1746" t="s">
        <v>1895</v>
      </c>
      <c r="M4" s="1747" t="s">
        <v>1896</v>
      </c>
      <c r="N4" s="1748" t="s">
        <v>1895</v>
      </c>
      <c r="O4" s="1747" t="s">
        <v>1896</v>
      </c>
      <c r="P4" s="1748" t="s">
        <v>1895</v>
      </c>
      <c r="Q4" s="1747" t="s">
        <v>1896</v>
      </c>
      <c r="R4" s="1748" t="s">
        <v>1895</v>
      </c>
      <c r="S4" s="1747" t="s">
        <v>1896</v>
      </c>
      <c r="T4" s="1748" t="s">
        <v>1895</v>
      </c>
      <c r="U4" s="1747" t="s">
        <v>1896</v>
      </c>
      <c r="V4" s="1748" t="s">
        <v>1895</v>
      </c>
      <c r="W4" s="1747" t="s">
        <v>1896</v>
      </c>
      <c r="X4" s="1748" t="s">
        <v>1895</v>
      </c>
      <c r="Y4" s="1747" t="s">
        <v>1896</v>
      </c>
      <c r="Z4" s="1748" t="s">
        <v>1895</v>
      </c>
      <c r="AA4" s="1747" t="s">
        <v>1896</v>
      </c>
    </row>
    <row r="5" spans="2:27" ht="12">
      <c r="B5" s="1750">
        <v>1</v>
      </c>
      <c r="C5" s="1751" t="s">
        <v>1057</v>
      </c>
      <c r="D5" s="1752"/>
      <c r="E5" s="1752">
        <v>3019</v>
      </c>
      <c r="F5" s="1753">
        <v>257</v>
      </c>
      <c r="G5" s="1754" t="s">
        <v>1052</v>
      </c>
      <c r="H5" s="1755">
        <f aca="true" t="shared" si="0" ref="H5:H22">M5+O5+Q5+S5+U5+W5+Y5+AA5</f>
        <v>8000</v>
      </c>
      <c r="I5" s="1756">
        <v>300</v>
      </c>
      <c r="J5" s="1757">
        <v>78</v>
      </c>
      <c r="K5" s="1758"/>
      <c r="L5" s="1759">
        <v>120</v>
      </c>
      <c r="M5" s="1760">
        <f aca="true" t="shared" si="1" ref="M5:M22">ROUNDDOWN(((L5*1000)/120),0)</f>
        <v>1000</v>
      </c>
      <c r="N5" s="1761">
        <v>180</v>
      </c>
      <c r="O5" s="1760">
        <f aca="true" t="shared" si="2" ref="O5:O22">ROUNDDOWN(((N5*1000)/180),0)</f>
        <v>1000</v>
      </c>
      <c r="P5" s="1761">
        <v>120</v>
      </c>
      <c r="Q5" s="1760">
        <f aca="true" t="shared" si="3" ref="Q5:Q22">ROUNDDOWN(((P5*1000)/120),0)</f>
        <v>1000</v>
      </c>
      <c r="R5" s="1761">
        <v>180</v>
      </c>
      <c r="S5" s="1760">
        <f aca="true" t="shared" si="4" ref="S5:S22">ROUNDDOWN(((R5*1000)/180),0)</f>
        <v>1000</v>
      </c>
      <c r="T5" s="1761">
        <v>180</v>
      </c>
      <c r="U5" s="1760">
        <f aca="true" t="shared" si="5" ref="U5:U22">ROUNDDOWN(((T5*1000)/180),0)</f>
        <v>1000</v>
      </c>
      <c r="V5" s="1761">
        <v>180</v>
      </c>
      <c r="W5" s="1760">
        <f aca="true" t="shared" si="6" ref="W5:W22">ROUNDDOWN(((V5*1000)/180),0)</f>
        <v>1000</v>
      </c>
      <c r="X5" s="1761">
        <v>240</v>
      </c>
      <c r="Y5" s="1760">
        <f aca="true" t="shared" si="7" ref="Y5:Y22">ROUNDDOWN(((X5*1000)/240),0)</f>
        <v>1000</v>
      </c>
      <c r="Z5" s="1761">
        <v>240</v>
      </c>
      <c r="AA5" s="1760">
        <f aca="true" t="shared" si="8" ref="AA5:AA22">ROUNDDOWN(((Z5*1000)/240),0)</f>
        <v>1000</v>
      </c>
    </row>
    <row r="6" spans="2:27" ht="12" customHeight="1" thickBot="1">
      <c r="B6" s="1762">
        <v>2</v>
      </c>
      <c r="C6" s="1763" t="s">
        <v>1142</v>
      </c>
      <c r="D6" s="1764"/>
      <c r="E6" s="1764">
        <v>3019</v>
      </c>
      <c r="F6" s="1765">
        <v>48</v>
      </c>
      <c r="G6" s="1766" t="s">
        <v>1897</v>
      </c>
      <c r="H6" s="1767">
        <f t="shared" si="0"/>
        <v>8000</v>
      </c>
      <c r="I6" s="1756">
        <v>300</v>
      </c>
      <c r="J6" s="1768">
        <v>76</v>
      </c>
      <c r="K6" s="1758"/>
      <c r="L6" s="1759">
        <v>120</v>
      </c>
      <c r="M6" s="1757">
        <f t="shared" si="1"/>
        <v>1000</v>
      </c>
      <c r="N6" s="1769">
        <v>180</v>
      </c>
      <c r="O6" s="1757">
        <f t="shared" si="2"/>
        <v>1000</v>
      </c>
      <c r="P6" s="1769">
        <v>120</v>
      </c>
      <c r="Q6" s="1757">
        <f t="shared" si="3"/>
        <v>1000</v>
      </c>
      <c r="R6" s="1769">
        <v>180</v>
      </c>
      <c r="S6" s="1757">
        <f t="shared" si="4"/>
        <v>1000</v>
      </c>
      <c r="T6" s="1769">
        <v>180</v>
      </c>
      <c r="U6" s="1757">
        <f t="shared" si="5"/>
        <v>1000</v>
      </c>
      <c r="V6" s="1769">
        <v>180</v>
      </c>
      <c r="W6" s="1757">
        <f t="shared" si="6"/>
        <v>1000</v>
      </c>
      <c r="X6" s="1769">
        <v>240</v>
      </c>
      <c r="Y6" s="1757">
        <f t="shared" si="7"/>
        <v>1000</v>
      </c>
      <c r="Z6" s="1769">
        <v>240</v>
      </c>
      <c r="AA6" s="1757">
        <f t="shared" si="8"/>
        <v>1000</v>
      </c>
    </row>
    <row r="7" spans="2:27" ht="12.75" thickBot="1">
      <c r="B7" s="1762">
        <v>3</v>
      </c>
      <c r="C7" s="1770" t="s">
        <v>1898</v>
      </c>
      <c r="D7" s="1764" t="s">
        <v>85</v>
      </c>
      <c r="E7" s="1764">
        <v>3019</v>
      </c>
      <c r="F7" s="1771">
        <v>257</v>
      </c>
      <c r="G7" s="1772" t="s">
        <v>1052</v>
      </c>
      <c r="H7" s="1767">
        <f t="shared" si="0"/>
        <v>8000</v>
      </c>
      <c r="I7" s="1773">
        <v>201</v>
      </c>
      <c r="J7" s="1758"/>
      <c r="K7" s="1758"/>
      <c r="L7" s="1774">
        <v>120</v>
      </c>
      <c r="M7" s="1757">
        <f t="shared" si="1"/>
        <v>1000</v>
      </c>
      <c r="N7" s="1769">
        <v>180</v>
      </c>
      <c r="O7" s="1757">
        <f t="shared" si="2"/>
        <v>1000</v>
      </c>
      <c r="P7" s="1769">
        <v>120</v>
      </c>
      <c r="Q7" s="1757">
        <f t="shared" si="3"/>
        <v>1000</v>
      </c>
      <c r="R7" s="1769">
        <v>180</v>
      </c>
      <c r="S7" s="1757">
        <f t="shared" si="4"/>
        <v>1000</v>
      </c>
      <c r="T7" s="1769">
        <v>180</v>
      </c>
      <c r="U7" s="1757">
        <f t="shared" si="5"/>
        <v>1000</v>
      </c>
      <c r="V7" s="1769">
        <v>180</v>
      </c>
      <c r="W7" s="1757">
        <f t="shared" si="6"/>
        <v>1000</v>
      </c>
      <c r="X7" s="1769">
        <v>240</v>
      </c>
      <c r="Y7" s="1757">
        <f t="shared" si="7"/>
        <v>1000</v>
      </c>
      <c r="Z7" s="1769">
        <v>240</v>
      </c>
      <c r="AA7" s="1757">
        <f t="shared" si="8"/>
        <v>1000</v>
      </c>
    </row>
    <row r="8" spans="2:29" ht="13.5" customHeight="1">
      <c r="B8" s="1775">
        <v>4</v>
      </c>
      <c r="C8" s="1770" t="s">
        <v>1087</v>
      </c>
      <c r="D8" s="1764"/>
      <c r="E8" s="1764">
        <v>3019</v>
      </c>
      <c r="F8" s="1776">
        <v>48</v>
      </c>
      <c r="G8" s="1766" t="s">
        <v>1897</v>
      </c>
      <c r="H8" s="1767">
        <f t="shared" si="0"/>
        <v>7793</v>
      </c>
      <c r="I8" s="1777"/>
      <c r="J8" s="1778"/>
      <c r="K8" s="1778"/>
      <c r="L8" s="1774">
        <v>120</v>
      </c>
      <c r="M8" s="1757">
        <f t="shared" si="1"/>
        <v>1000</v>
      </c>
      <c r="N8" s="1769">
        <v>174</v>
      </c>
      <c r="O8" s="1757">
        <f t="shared" si="2"/>
        <v>966</v>
      </c>
      <c r="P8" s="1769">
        <v>120</v>
      </c>
      <c r="Q8" s="1757">
        <f t="shared" si="3"/>
        <v>1000</v>
      </c>
      <c r="R8" s="1769">
        <v>152</v>
      </c>
      <c r="S8" s="1757">
        <f t="shared" si="4"/>
        <v>844</v>
      </c>
      <c r="T8" s="1769">
        <v>177</v>
      </c>
      <c r="U8" s="1757">
        <f t="shared" si="5"/>
        <v>983</v>
      </c>
      <c r="V8" s="1769">
        <v>180</v>
      </c>
      <c r="W8" s="1757">
        <f t="shared" si="6"/>
        <v>1000</v>
      </c>
      <c r="X8" s="1769">
        <v>240</v>
      </c>
      <c r="Y8" s="1757">
        <f t="shared" si="7"/>
        <v>1000</v>
      </c>
      <c r="Z8" s="1769">
        <v>240</v>
      </c>
      <c r="AA8" s="1757">
        <f t="shared" si="8"/>
        <v>1000</v>
      </c>
      <c r="AB8" s="1779"/>
      <c r="AC8" s="1779"/>
    </row>
    <row r="9" spans="2:29" ht="12">
      <c r="B9" s="1775">
        <v>5</v>
      </c>
      <c r="C9" s="1770" t="s">
        <v>1899</v>
      </c>
      <c r="D9" s="1764" t="s">
        <v>121</v>
      </c>
      <c r="E9" s="1764">
        <v>3019</v>
      </c>
      <c r="F9" s="1771">
        <v>257</v>
      </c>
      <c r="G9" s="1772" t="s">
        <v>1052</v>
      </c>
      <c r="H9" s="1767">
        <f t="shared" si="0"/>
        <v>7616</v>
      </c>
      <c r="I9" s="1777"/>
      <c r="J9" s="1778"/>
      <c r="K9" s="1778"/>
      <c r="L9" s="1774">
        <v>120</v>
      </c>
      <c r="M9" s="1757">
        <f t="shared" si="1"/>
        <v>1000</v>
      </c>
      <c r="N9" s="1769">
        <v>125</v>
      </c>
      <c r="O9" s="1757">
        <f t="shared" si="2"/>
        <v>694</v>
      </c>
      <c r="P9" s="1769">
        <v>120</v>
      </c>
      <c r="Q9" s="1757">
        <f t="shared" si="3"/>
        <v>1000</v>
      </c>
      <c r="R9" s="1769">
        <v>166</v>
      </c>
      <c r="S9" s="1757">
        <f t="shared" si="4"/>
        <v>922</v>
      </c>
      <c r="T9" s="1769">
        <v>180</v>
      </c>
      <c r="U9" s="1757">
        <f t="shared" si="5"/>
        <v>1000</v>
      </c>
      <c r="V9" s="1769">
        <v>180</v>
      </c>
      <c r="W9" s="1757">
        <f t="shared" si="6"/>
        <v>1000</v>
      </c>
      <c r="X9" s="1769">
        <v>240</v>
      </c>
      <c r="Y9" s="1757">
        <f t="shared" si="7"/>
        <v>1000</v>
      </c>
      <c r="Z9" s="1769">
        <v>240</v>
      </c>
      <c r="AA9" s="1757">
        <f t="shared" si="8"/>
        <v>1000</v>
      </c>
      <c r="AB9" s="1779"/>
      <c r="AC9" s="1779"/>
    </row>
    <row r="10" spans="2:29" ht="12">
      <c r="B10" s="1775">
        <v>6</v>
      </c>
      <c r="C10" s="1763" t="s">
        <v>1900</v>
      </c>
      <c r="D10" s="1764"/>
      <c r="E10" s="1764">
        <v>3019</v>
      </c>
      <c r="F10" s="1771">
        <v>257</v>
      </c>
      <c r="G10" s="1772" t="s">
        <v>1052</v>
      </c>
      <c r="H10" s="1767">
        <f t="shared" si="0"/>
        <v>7554</v>
      </c>
      <c r="I10" s="1777"/>
      <c r="J10" s="1778"/>
      <c r="K10" s="1778"/>
      <c r="L10" s="1774">
        <v>120</v>
      </c>
      <c r="M10" s="1757">
        <f t="shared" si="1"/>
        <v>1000</v>
      </c>
      <c r="N10" s="1769">
        <v>129</v>
      </c>
      <c r="O10" s="1757">
        <f t="shared" si="2"/>
        <v>716</v>
      </c>
      <c r="P10" s="1769">
        <v>120</v>
      </c>
      <c r="Q10" s="1757">
        <f t="shared" si="3"/>
        <v>1000</v>
      </c>
      <c r="R10" s="1769">
        <v>151</v>
      </c>
      <c r="S10" s="1757">
        <f t="shared" si="4"/>
        <v>838</v>
      </c>
      <c r="T10" s="1769">
        <v>180</v>
      </c>
      <c r="U10" s="1757">
        <f t="shared" si="5"/>
        <v>1000</v>
      </c>
      <c r="V10" s="1769">
        <v>180</v>
      </c>
      <c r="W10" s="1757">
        <f t="shared" si="6"/>
        <v>1000</v>
      </c>
      <c r="X10" s="1769">
        <v>240</v>
      </c>
      <c r="Y10" s="1757">
        <f t="shared" si="7"/>
        <v>1000</v>
      </c>
      <c r="Z10" s="1769">
        <v>240</v>
      </c>
      <c r="AA10" s="1757">
        <f t="shared" si="8"/>
        <v>1000</v>
      </c>
      <c r="AB10" s="1779"/>
      <c r="AC10" s="1779"/>
    </row>
    <row r="11" spans="2:29" ht="12">
      <c r="B11" s="1775">
        <v>7</v>
      </c>
      <c r="C11" s="1763" t="s">
        <v>1108</v>
      </c>
      <c r="D11" s="1764"/>
      <c r="E11" s="1764">
        <v>3019</v>
      </c>
      <c r="F11" s="1765">
        <v>48</v>
      </c>
      <c r="G11" s="1766" t="s">
        <v>1897</v>
      </c>
      <c r="H11" s="1767">
        <f t="shared" si="0"/>
        <v>7549</v>
      </c>
      <c r="I11" s="1777"/>
      <c r="J11" s="1778"/>
      <c r="K11" s="1778"/>
      <c r="L11" s="1774">
        <v>120</v>
      </c>
      <c r="M11" s="1757">
        <f t="shared" si="1"/>
        <v>1000</v>
      </c>
      <c r="N11" s="1769">
        <v>158</v>
      </c>
      <c r="O11" s="1757">
        <f t="shared" si="2"/>
        <v>877</v>
      </c>
      <c r="P11" s="1769">
        <v>120</v>
      </c>
      <c r="Q11" s="1757">
        <f t="shared" si="3"/>
        <v>1000</v>
      </c>
      <c r="R11" s="1769">
        <v>121</v>
      </c>
      <c r="S11" s="1757">
        <f t="shared" si="4"/>
        <v>672</v>
      </c>
      <c r="T11" s="1769">
        <v>180</v>
      </c>
      <c r="U11" s="1757">
        <f t="shared" si="5"/>
        <v>1000</v>
      </c>
      <c r="V11" s="1769">
        <v>180</v>
      </c>
      <c r="W11" s="1757">
        <f t="shared" si="6"/>
        <v>1000</v>
      </c>
      <c r="X11" s="1769">
        <v>240</v>
      </c>
      <c r="Y11" s="1757">
        <f t="shared" si="7"/>
        <v>1000</v>
      </c>
      <c r="Z11" s="1769">
        <v>240</v>
      </c>
      <c r="AA11" s="1757">
        <f t="shared" si="8"/>
        <v>1000</v>
      </c>
      <c r="AB11" s="1779"/>
      <c r="AC11" s="1779"/>
    </row>
    <row r="12" spans="2:29" ht="12">
      <c r="B12" s="1775">
        <v>8</v>
      </c>
      <c r="C12" s="1780" t="s">
        <v>1201</v>
      </c>
      <c r="D12" s="1776" t="s">
        <v>121</v>
      </c>
      <c r="E12" s="1776">
        <v>3017</v>
      </c>
      <c r="F12" s="1776">
        <v>698</v>
      </c>
      <c r="G12" s="1781" t="s">
        <v>1901</v>
      </c>
      <c r="H12" s="1767">
        <f t="shared" si="0"/>
        <v>7512</v>
      </c>
      <c r="I12" s="1777"/>
      <c r="J12" s="1778"/>
      <c r="K12" s="1778"/>
      <c r="L12" s="1774">
        <v>120</v>
      </c>
      <c r="M12" s="1757">
        <f t="shared" si="1"/>
        <v>1000</v>
      </c>
      <c r="N12" s="1769">
        <v>180</v>
      </c>
      <c r="O12" s="1757">
        <f t="shared" si="2"/>
        <v>1000</v>
      </c>
      <c r="P12" s="1769">
        <v>120</v>
      </c>
      <c r="Q12" s="1757">
        <f t="shared" si="3"/>
        <v>1000</v>
      </c>
      <c r="R12" s="1769">
        <v>135</v>
      </c>
      <c r="S12" s="1757">
        <f t="shared" si="4"/>
        <v>750</v>
      </c>
      <c r="T12" s="1769">
        <v>180</v>
      </c>
      <c r="U12" s="1757">
        <f t="shared" si="5"/>
        <v>1000</v>
      </c>
      <c r="V12" s="1769">
        <v>180</v>
      </c>
      <c r="W12" s="1757">
        <f t="shared" si="6"/>
        <v>1000</v>
      </c>
      <c r="X12" s="1769">
        <v>183</v>
      </c>
      <c r="Y12" s="1757">
        <f t="shared" si="7"/>
        <v>762</v>
      </c>
      <c r="Z12" s="1769">
        <v>240</v>
      </c>
      <c r="AA12" s="1757">
        <f t="shared" si="8"/>
        <v>1000</v>
      </c>
      <c r="AB12" s="1779"/>
      <c r="AC12" s="1779"/>
    </row>
    <row r="13" spans="2:29" ht="12" customHeight="1">
      <c r="B13" s="1775">
        <v>9</v>
      </c>
      <c r="C13" s="1763" t="s">
        <v>1902</v>
      </c>
      <c r="D13" s="1764"/>
      <c r="E13" s="1764">
        <v>3006</v>
      </c>
      <c r="F13" s="1765">
        <v>102</v>
      </c>
      <c r="G13" s="1766" t="s">
        <v>1056</v>
      </c>
      <c r="H13" s="1767">
        <f t="shared" si="0"/>
        <v>7444</v>
      </c>
      <c r="I13" s="1777"/>
      <c r="J13" s="1778"/>
      <c r="K13" s="1778"/>
      <c r="L13" s="1774">
        <v>120</v>
      </c>
      <c r="M13" s="1757">
        <f t="shared" si="1"/>
        <v>1000</v>
      </c>
      <c r="N13" s="1769">
        <v>180</v>
      </c>
      <c r="O13" s="1757">
        <f t="shared" si="2"/>
        <v>1000</v>
      </c>
      <c r="P13" s="1769">
        <v>66</v>
      </c>
      <c r="Q13" s="1757">
        <f t="shared" si="3"/>
        <v>550</v>
      </c>
      <c r="R13" s="1769">
        <v>180</v>
      </c>
      <c r="S13" s="1757">
        <f t="shared" si="4"/>
        <v>1000</v>
      </c>
      <c r="T13" s="1769">
        <v>161</v>
      </c>
      <c r="U13" s="1757">
        <f t="shared" si="5"/>
        <v>894</v>
      </c>
      <c r="V13" s="1769">
        <v>180</v>
      </c>
      <c r="W13" s="1757">
        <f t="shared" si="6"/>
        <v>1000</v>
      </c>
      <c r="X13" s="1769">
        <v>240</v>
      </c>
      <c r="Y13" s="1757">
        <f t="shared" si="7"/>
        <v>1000</v>
      </c>
      <c r="Z13" s="1769">
        <v>240</v>
      </c>
      <c r="AA13" s="1757">
        <f t="shared" si="8"/>
        <v>1000</v>
      </c>
      <c r="AB13" s="1779"/>
      <c r="AC13" s="1779"/>
    </row>
    <row r="14" spans="2:29" ht="12">
      <c r="B14" s="1775">
        <v>10</v>
      </c>
      <c r="C14" s="1770" t="s">
        <v>1094</v>
      </c>
      <c r="D14" s="1764"/>
      <c r="E14" s="1764">
        <v>3019</v>
      </c>
      <c r="F14" s="1765">
        <v>851</v>
      </c>
      <c r="G14" s="1766" t="s">
        <v>1903</v>
      </c>
      <c r="H14" s="1767">
        <f t="shared" si="0"/>
        <v>7391</v>
      </c>
      <c r="I14" s="1777"/>
      <c r="J14" s="1778"/>
      <c r="K14" s="1778"/>
      <c r="L14" s="1774">
        <v>120</v>
      </c>
      <c r="M14" s="1757">
        <f t="shared" si="1"/>
        <v>1000</v>
      </c>
      <c r="N14" s="1769">
        <v>180</v>
      </c>
      <c r="O14" s="1757">
        <f t="shared" si="2"/>
        <v>1000</v>
      </c>
      <c r="P14" s="1769">
        <v>120</v>
      </c>
      <c r="Q14" s="1757">
        <f t="shared" si="3"/>
        <v>1000</v>
      </c>
      <c r="R14" s="1769">
        <v>168</v>
      </c>
      <c r="S14" s="1757">
        <f t="shared" si="4"/>
        <v>933</v>
      </c>
      <c r="T14" s="1769">
        <v>180</v>
      </c>
      <c r="U14" s="1757">
        <f t="shared" si="5"/>
        <v>1000</v>
      </c>
      <c r="V14" s="1769">
        <v>180</v>
      </c>
      <c r="W14" s="1757">
        <f t="shared" si="6"/>
        <v>1000</v>
      </c>
      <c r="X14" s="1769">
        <v>110</v>
      </c>
      <c r="Y14" s="1757">
        <f t="shared" si="7"/>
        <v>458</v>
      </c>
      <c r="Z14" s="1769">
        <v>240</v>
      </c>
      <c r="AA14" s="1757">
        <f t="shared" si="8"/>
        <v>1000</v>
      </c>
      <c r="AB14" s="1779"/>
      <c r="AC14" s="1779"/>
    </row>
    <row r="15" spans="2:29" ht="12">
      <c r="B15" s="1775">
        <v>11</v>
      </c>
      <c r="C15" s="1770" t="s">
        <v>1144</v>
      </c>
      <c r="D15" s="1765"/>
      <c r="E15" s="1765">
        <v>1019</v>
      </c>
      <c r="F15" s="1765">
        <v>48</v>
      </c>
      <c r="G15" s="1766" t="s">
        <v>1897</v>
      </c>
      <c r="H15" s="1767">
        <f t="shared" si="0"/>
        <v>7138</v>
      </c>
      <c r="I15" s="1777"/>
      <c r="J15" s="1778"/>
      <c r="K15" s="1778"/>
      <c r="L15" s="1774">
        <v>120</v>
      </c>
      <c r="M15" s="1757">
        <f t="shared" si="1"/>
        <v>1000</v>
      </c>
      <c r="N15" s="1769">
        <v>180</v>
      </c>
      <c r="O15" s="1757">
        <f t="shared" si="2"/>
        <v>1000</v>
      </c>
      <c r="P15" s="1769">
        <v>120</v>
      </c>
      <c r="Q15" s="1757">
        <f t="shared" si="3"/>
        <v>1000</v>
      </c>
      <c r="R15" s="1769">
        <v>50</v>
      </c>
      <c r="S15" s="1757">
        <f t="shared" si="4"/>
        <v>277</v>
      </c>
      <c r="T15" s="1769">
        <v>155</v>
      </c>
      <c r="U15" s="1757">
        <f t="shared" si="5"/>
        <v>861</v>
      </c>
      <c r="V15" s="1769">
        <v>180</v>
      </c>
      <c r="W15" s="1757">
        <f t="shared" si="6"/>
        <v>1000</v>
      </c>
      <c r="X15" s="1782">
        <v>240</v>
      </c>
      <c r="Y15" s="1757">
        <f t="shared" si="7"/>
        <v>1000</v>
      </c>
      <c r="Z15" s="1769">
        <v>240</v>
      </c>
      <c r="AA15" s="1757">
        <f t="shared" si="8"/>
        <v>1000</v>
      </c>
      <c r="AB15" s="1779"/>
      <c r="AC15" s="1779"/>
    </row>
    <row r="16" spans="2:29" ht="12">
      <c r="B16" s="1775">
        <v>12</v>
      </c>
      <c r="C16" s="1763" t="s">
        <v>1904</v>
      </c>
      <c r="D16" s="1764" t="s">
        <v>121</v>
      </c>
      <c r="E16" s="1764">
        <v>3019</v>
      </c>
      <c r="F16" s="1771">
        <v>257</v>
      </c>
      <c r="G16" s="1772" t="s">
        <v>1052</v>
      </c>
      <c r="H16" s="1767">
        <f t="shared" si="0"/>
        <v>7036</v>
      </c>
      <c r="I16" s="1777"/>
      <c r="J16" s="1778"/>
      <c r="K16" s="1778"/>
      <c r="L16" s="1774">
        <v>120</v>
      </c>
      <c r="M16" s="1757">
        <f t="shared" si="1"/>
        <v>1000</v>
      </c>
      <c r="N16" s="1769">
        <v>125</v>
      </c>
      <c r="O16" s="1757">
        <f t="shared" si="2"/>
        <v>694</v>
      </c>
      <c r="P16" s="1769">
        <v>120</v>
      </c>
      <c r="Q16" s="1757">
        <f t="shared" si="3"/>
        <v>1000</v>
      </c>
      <c r="R16" s="1769">
        <v>119</v>
      </c>
      <c r="S16" s="1757">
        <f t="shared" si="4"/>
        <v>661</v>
      </c>
      <c r="T16" s="1769">
        <v>143</v>
      </c>
      <c r="U16" s="1757">
        <f t="shared" si="5"/>
        <v>794</v>
      </c>
      <c r="V16" s="1769">
        <v>180</v>
      </c>
      <c r="W16" s="1757">
        <f t="shared" si="6"/>
        <v>1000</v>
      </c>
      <c r="X16" s="1769">
        <v>213</v>
      </c>
      <c r="Y16" s="1757">
        <f t="shared" si="7"/>
        <v>887</v>
      </c>
      <c r="Z16" s="1769">
        <v>240</v>
      </c>
      <c r="AA16" s="1757">
        <f t="shared" si="8"/>
        <v>1000</v>
      </c>
      <c r="AB16" s="1779"/>
      <c r="AC16" s="1779"/>
    </row>
    <row r="17" spans="2:29" ht="12">
      <c r="B17" s="1775">
        <v>13</v>
      </c>
      <c r="C17" s="1770" t="s">
        <v>1905</v>
      </c>
      <c r="D17" s="1764"/>
      <c r="E17" s="1764">
        <v>3019</v>
      </c>
      <c r="F17" s="1771">
        <v>257</v>
      </c>
      <c r="G17" s="1772" t="s">
        <v>1052</v>
      </c>
      <c r="H17" s="1767">
        <f t="shared" si="0"/>
        <v>6990</v>
      </c>
      <c r="I17" s="1777"/>
      <c r="J17" s="1778"/>
      <c r="K17" s="1778"/>
      <c r="L17" s="1774">
        <v>120</v>
      </c>
      <c r="M17" s="1757">
        <f t="shared" si="1"/>
        <v>1000</v>
      </c>
      <c r="N17" s="1769">
        <v>168</v>
      </c>
      <c r="O17" s="1757">
        <f t="shared" si="2"/>
        <v>933</v>
      </c>
      <c r="P17" s="1769">
        <v>99</v>
      </c>
      <c r="Q17" s="1757">
        <f t="shared" si="3"/>
        <v>825</v>
      </c>
      <c r="R17" s="1769">
        <v>156</v>
      </c>
      <c r="S17" s="1757">
        <f t="shared" si="4"/>
        <v>866</v>
      </c>
      <c r="T17" s="1769">
        <v>180</v>
      </c>
      <c r="U17" s="1757">
        <f t="shared" si="5"/>
        <v>1000</v>
      </c>
      <c r="V17" s="1769">
        <v>180</v>
      </c>
      <c r="W17" s="1757">
        <f t="shared" si="6"/>
        <v>1000</v>
      </c>
      <c r="X17" s="1769">
        <v>240</v>
      </c>
      <c r="Y17" s="1757">
        <f t="shared" si="7"/>
        <v>1000</v>
      </c>
      <c r="Z17" s="1769">
        <v>88</v>
      </c>
      <c r="AA17" s="1757">
        <f t="shared" si="8"/>
        <v>366</v>
      </c>
      <c r="AB17" s="1779"/>
      <c r="AC17" s="1779"/>
    </row>
    <row r="18" spans="2:29" ht="12" customHeight="1">
      <c r="B18" s="1775">
        <v>14</v>
      </c>
      <c r="C18" s="1770" t="s">
        <v>1906</v>
      </c>
      <c r="D18" s="1764"/>
      <c r="E18" s="1765">
        <v>3019</v>
      </c>
      <c r="F18" s="1765">
        <v>257</v>
      </c>
      <c r="G18" s="1772" t="s">
        <v>1052</v>
      </c>
      <c r="H18" s="1767">
        <f t="shared" si="0"/>
        <v>6396</v>
      </c>
      <c r="I18" s="1777"/>
      <c r="J18" s="1778"/>
      <c r="K18" s="1778"/>
      <c r="L18" s="1774">
        <v>120</v>
      </c>
      <c r="M18" s="1757">
        <f t="shared" si="1"/>
        <v>1000</v>
      </c>
      <c r="N18" s="1769">
        <v>153</v>
      </c>
      <c r="O18" s="1757">
        <f t="shared" si="2"/>
        <v>850</v>
      </c>
      <c r="P18" s="1769">
        <v>120</v>
      </c>
      <c r="Q18" s="1757">
        <f t="shared" si="3"/>
        <v>1000</v>
      </c>
      <c r="R18" s="1769">
        <v>129</v>
      </c>
      <c r="S18" s="1757">
        <f t="shared" si="4"/>
        <v>716</v>
      </c>
      <c r="T18" s="1769">
        <v>10</v>
      </c>
      <c r="U18" s="1757">
        <f t="shared" si="5"/>
        <v>55</v>
      </c>
      <c r="V18" s="1769">
        <v>180</v>
      </c>
      <c r="W18" s="1757">
        <f t="shared" si="6"/>
        <v>1000</v>
      </c>
      <c r="X18" s="1769">
        <v>240</v>
      </c>
      <c r="Y18" s="1757">
        <f t="shared" si="7"/>
        <v>1000</v>
      </c>
      <c r="Z18" s="1769">
        <v>186</v>
      </c>
      <c r="AA18" s="1757">
        <f t="shared" si="8"/>
        <v>775</v>
      </c>
      <c r="AB18" s="1779"/>
      <c r="AC18" s="1779"/>
    </row>
    <row r="19" spans="2:29" ht="12">
      <c r="B19" s="1775">
        <v>15</v>
      </c>
      <c r="C19" s="1780" t="s">
        <v>1198</v>
      </c>
      <c r="D19" s="1776"/>
      <c r="E19" s="1776">
        <v>3017</v>
      </c>
      <c r="F19" s="1776">
        <v>698</v>
      </c>
      <c r="G19" s="1781" t="s">
        <v>1901</v>
      </c>
      <c r="H19" s="1767">
        <f t="shared" si="0"/>
        <v>5960</v>
      </c>
      <c r="I19" s="1777"/>
      <c r="J19" s="1778"/>
      <c r="K19" s="1778"/>
      <c r="L19" s="1774">
        <v>120</v>
      </c>
      <c r="M19" s="1757">
        <f t="shared" si="1"/>
        <v>1000</v>
      </c>
      <c r="N19" s="1769">
        <v>180</v>
      </c>
      <c r="O19" s="1757">
        <f t="shared" si="2"/>
        <v>1000</v>
      </c>
      <c r="P19" s="1769">
        <v>48</v>
      </c>
      <c r="Q19" s="1757">
        <f t="shared" si="3"/>
        <v>400</v>
      </c>
      <c r="R19" s="1769">
        <v>49</v>
      </c>
      <c r="S19" s="1757">
        <f t="shared" si="4"/>
        <v>272</v>
      </c>
      <c r="T19" s="1769">
        <v>180</v>
      </c>
      <c r="U19" s="1757">
        <f t="shared" si="5"/>
        <v>1000</v>
      </c>
      <c r="V19" s="1769">
        <v>52</v>
      </c>
      <c r="W19" s="1757">
        <f t="shared" si="6"/>
        <v>288</v>
      </c>
      <c r="X19" s="1769">
        <v>240</v>
      </c>
      <c r="Y19" s="1757">
        <f t="shared" si="7"/>
        <v>1000</v>
      </c>
      <c r="Z19" s="1769">
        <v>240</v>
      </c>
      <c r="AA19" s="1757">
        <f t="shared" si="8"/>
        <v>1000</v>
      </c>
      <c r="AB19" s="1779"/>
      <c r="AC19" s="1779"/>
    </row>
    <row r="20" spans="2:29" ht="12">
      <c r="B20" s="1775">
        <v>16</v>
      </c>
      <c r="C20" s="1780" t="s">
        <v>1101</v>
      </c>
      <c r="D20" s="1776"/>
      <c r="E20" s="1764">
        <v>3019</v>
      </c>
      <c r="F20" s="1776">
        <v>77</v>
      </c>
      <c r="G20" s="1781" t="s">
        <v>1907</v>
      </c>
      <c r="H20" s="1767">
        <f t="shared" si="0"/>
        <v>5953</v>
      </c>
      <c r="I20" s="1777"/>
      <c r="J20" s="1778"/>
      <c r="K20" s="1778"/>
      <c r="L20" s="1774">
        <v>120</v>
      </c>
      <c r="M20" s="1757">
        <f t="shared" si="1"/>
        <v>1000</v>
      </c>
      <c r="N20" s="1769">
        <v>168</v>
      </c>
      <c r="O20" s="1757">
        <f t="shared" si="2"/>
        <v>933</v>
      </c>
      <c r="P20" s="1769">
        <v>19</v>
      </c>
      <c r="Q20" s="1757">
        <f t="shared" si="3"/>
        <v>158</v>
      </c>
      <c r="R20" s="1769">
        <v>115</v>
      </c>
      <c r="S20" s="1757">
        <f t="shared" si="4"/>
        <v>638</v>
      </c>
      <c r="T20" s="1769">
        <v>180</v>
      </c>
      <c r="U20" s="1757">
        <f t="shared" si="5"/>
        <v>1000</v>
      </c>
      <c r="V20" s="1769">
        <v>180</v>
      </c>
      <c r="W20" s="1757">
        <f t="shared" si="6"/>
        <v>1000</v>
      </c>
      <c r="X20" s="1769">
        <v>220</v>
      </c>
      <c r="Y20" s="1757">
        <f t="shared" si="7"/>
        <v>916</v>
      </c>
      <c r="Z20" s="1769">
        <v>74</v>
      </c>
      <c r="AA20" s="1757">
        <f t="shared" si="8"/>
        <v>308</v>
      </c>
      <c r="AB20" s="1779"/>
      <c r="AC20" s="1779"/>
    </row>
    <row r="21" spans="2:29" ht="12">
      <c r="B21" s="1775">
        <v>17</v>
      </c>
      <c r="C21" s="1780" t="s">
        <v>420</v>
      </c>
      <c r="D21" s="1776" t="s">
        <v>121</v>
      </c>
      <c r="E21" s="1776">
        <v>3017</v>
      </c>
      <c r="F21" s="1776">
        <v>698</v>
      </c>
      <c r="G21" s="1781" t="s">
        <v>1901</v>
      </c>
      <c r="H21" s="1767">
        <f t="shared" si="0"/>
        <v>5365</v>
      </c>
      <c r="I21" s="1777"/>
      <c r="J21" s="1783"/>
      <c r="K21" s="1783"/>
      <c r="L21" s="1784">
        <v>120</v>
      </c>
      <c r="M21" s="1757">
        <f t="shared" si="1"/>
        <v>1000</v>
      </c>
      <c r="N21" s="1785">
        <v>180</v>
      </c>
      <c r="O21" s="1757">
        <f t="shared" si="2"/>
        <v>1000</v>
      </c>
      <c r="P21" s="1786">
        <v>6</v>
      </c>
      <c r="Q21" s="1757">
        <f t="shared" si="3"/>
        <v>50</v>
      </c>
      <c r="R21" s="1769">
        <v>73</v>
      </c>
      <c r="S21" s="1757">
        <f t="shared" si="4"/>
        <v>405</v>
      </c>
      <c r="T21" s="1785">
        <v>180</v>
      </c>
      <c r="U21" s="1757">
        <f t="shared" si="5"/>
        <v>1000</v>
      </c>
      <c r="V21" s="1786">
        <v>14</v>
      </c>
      <c r="W21" s="1757">
        <f t="shared" si="6"/>
        <v>77</v>
      </c>
      <c r="X21" s="1786">
        <v>240</v>
      </c>
      <c r="Y21" s="1757">
        <f t="shared" si="7"/>
        <v>1000</v>
      </c>
      <c r="Z21" s="1786">
        <v>200</v>
      </c>
      <c r="AA21" s="1757">
        <f t="shared" si="8"/>
        <v>833</v>
      </c>
      <c r="AB21" s="1779"/>
      <c r="AC21" s="1779"/>
    </row>
    <row r="22" spans="2:29" ht="12.75" thickBot="1">
      <c r="B22" s="1787">
        <v>18</v>
      </c>
      <c r="C22" s="1788" t="s">
        <v>1908</v>
      </c>
      <c r="D22" s="1789"/>
      <c r="E22" s="1790">
        <v>3006</v>
      </c>
      <c r="F22" s="1791">
        <v>546</v>
      </c>
      <c r="G22" s="1792" t="s">
        <v>750</v>
      </c>
      <c r="H22" s="1793">
        <f t="shared" si="0"/>
        <v>4567</v>
      </c>
      <c r="I22" s="1777"/>
      <c r="J22" s="1778"/>
      <c r="K22" s="1778"/>
      <c r="L22" s="1794">
        <v>25</v>
      </c>
      <c r="M22" s="1768">
        <f t="shared" si="1"/>
        <v>208</v>
      </c>
      <c r="N22" s="1795">
        <v>159</v>
      </c>
      <c r="O22" s="1768">
        <f t="shared" si="2"/>
        <v>883</v>
      </c>
      <c r="P22" s="1795">
        <v>67</v>
      </c>
      <c r="Q22" s="1768">
        <f t="shared" si="3"/>
        <v>558</v>
      </c>
      <c r="R22" s="1795">
        <v>172</v>
      </c>
      <c r="S22" s="1768">
        <f t="shared" si="4"/>
        <v>955</v>
      </c>
      <c r="T22" s="1795">
        <v>29</v>
      </c>
      <c r="U22" s="1768">
        <f t="shared" si="5"/>
        <v>161</v>
      </c>
      <c r="V22" s="1795">
        <v>65</v>
      </c>
      <c r="W22" s="1768">
        <f t="shared" si="6"/>
        <v>361</v>
      </c>
      <c r="X22" s="1795">
        <v>240</v>
      </c>
      <c r="Y22" s="1768">
        <f t="shared" si="7"/>
        <v>1000</v>
      </c>
      <c r="Z22" s="1795">
        <v>106</v>
      </c>
      <c r="AA22" s="1768">
        <f t="shared" si="8"/>
        <v>441</v>
      </c>
      <c r="AB22" s="1779"/>
      <c r="AC22" s="1779"/>
    </row>
    <row r="23" spans="2:29" ht="12">
      <c r="B23" s="1783"/>
      <c r="C23" s="1796"/>
      <c r="D23" s="1797"/>
      <c r="E23" s="1797"/>
      <c r="F23" s="1798"/>
      <c r="G23" s="1798"/>
      <c r="H23" s="1799"/>
      <c r="I23" s="1799"/>
      <c r="J23" s="1778"/>
      <c r="K23" s="1778"/>
      <c r="L23" s="1800"/>
      <c r="M23" s="1740"/>
      <c r="N23" s="1740"/>
      <c r="O23" s="1740"/>
      <c r="P23" s="1740"/>
      <c r="Q23" s="1740"/>
      <c r="R23" s="1740"/>
      <c r="S23" s="1740"/>
      <c r="T23" s="1740"/>
      <c r="U23" s="1740"/>
      <c r="V23" s="1778"/>
      <c r="W23" s="1738"/>
      <c r="X23" s="1738"/>
      <c r="Y23" s="1738"/>
      <c r="Z23" s="1738"/>
      <c r="AA23" s="1738"/>
      <c r="AB23" s="1738"/>
      <c r="AC23" s="1738"/>
    </row>
    <row r="24" spans="2:29" ht="12">
      <c r="B24" s="1783"/>
      <c r="C24" s="1796"/>
      <c r="D24" s="1797"/>
      <c r="E24" s="1797"/>
      <c r="F24" s="1798"/>
      <c r="G24" s="1798"/>
      <c r="H24" s="1799"/>
      <c r="I24" s="1799"/>
      <c r="J24" s="1778"/>
      <c r="K24" s="1778"/>
      <c r="L24" s="1800"/>
      <c r="M24" s="1740"/>
      <c r="N24" s="1740"/>
      <c r="O24" s="1740"/>
      <c r="P24" s="1740"/>
      <c r="Q24" s="1740"/>
      <c r="R24" s="1740"/>
      <c r="S24" s="1740"/>
      <c r="T24" s="1740"/>
      <c r="U24" s="1740"/>
      <c r="V24" s="1778"/>
      <c r="W24" s="1738"/>
      <c r="X24" s="1738"/>
      <c r="Y24" s="1738"/>
      <c r="Z24" s="1738"/>
      <c r="AA24" s="1738"/>
      <c r="AB24" s="1738"/>
      <c r="AC24" s="1738"/>
    </row>
    <row r="25" spans="2:29" ht="12">
      <c r="B25" s="1783"/>
      <c r="C25" s="1801"/>
      <c r="D25" s="1783"/>
      <c r="E25" s="1797"/>
      <c r="F25" s="1802"/>
      <c r="G25" s="1802"/>
      <c r="H25" s="1799"/>
      <c r="I25" s="1799"/>
      <c r="J25" s="1778"/>
      <c r="K25" s="1778"/>
      <c r="L25" s="1800"/>
      <c r="M25" s="1740"/>
      <c r="N25" s="1740"/>
      <c r="O25" s="1740"/>
      <c r="P25" s="1740"/>
      <c r="Q25" s="1740"/>
      <c r="R25" s="1740"/>
      <c r="S25" s="1740"/>
      <c r="T25" s="1740"/>
      <c r="U25" s="1740"/>
      <c r="V25" s="1778"/>
      <c r="W25" s="1738"/>
      <c r="X25" s="1738"/>
      <c r="Y25" s="1738"/>
      <c r="Z25" s="1738"/>
      <c r="AA25" s="1738"/>
      <c r="AB25" s="1738"/>
      <c r="AC25" s="1738"/>
    </row>
    <row r="26" spans="2:29" ht="18" thickBot="1">
      <c r="B26" s="1803" t="s">
        <v>1909</v>
      </c>
      <c r="C26" s="1804"/>
      <c r="D26" s="1804"/>
      <c r="E26" s="1805"/>
      <c r="F26" s="1805"/>
      <c r="G26" s="1802"/>
      <c r="H26" s="1799"/>
      <c r="I26" s="1799"/>
      <c r="J26" s="1778"/>
      <c r="K26" s="1778"/>
      <c r="L26" s="1800"/>
      <c r="M26" s="1740"/>
      <c r="N26" s="1740"/>
      <c r="O26" s="1740"/>
      <c r="P26" s="1740"/>
      <c r="Q26" s="1740"/>
      <c r="R26" s="1740"/>
      <c r="S26" s="1740"/>
      <c r="T26" s="1740"/>
      <c r="U26" s="1740"/>
      <c r="V26" s="1778"/>
      <c r="W26" s="1738"/>
      <c r="X26" s="1738"/>
      <c r="Y26" s="1738"/>
      <c r="Z26" s="1738"/>
      <c r="AA26" s="1738"/>
      <c r="AB26" s="1738"/>
      <c r="AC26" s="1738"/>
    </row>
    <row r="27" spans="2:29" s="1749" customFormat="1" ht="19.5" customHeight="1" thickBot="1">
      <c r="B27" s="1806" t="s">
        <v>91</v>
      </c>
      <c r="C27" s="1742" t="s">
        <v>93</v>
      </c>
      <c r="D27" s="1743" t="s">
        <v>0</v>
      </c>
      <c r="E27" s="1743" t="s">
        <v>1893</v>
      </c>
      <c r="F27" s="1743" t="s">
        <v>95</v>
      </c>
      <c r="G27" s="1744" t="s">
        <v>96</v>
      </c>
      <c r="H27" s="1806" t="s">
        <v>1</v>
      </c>
      <c r="I27" s="1807"/>
      <c r="J27" s="1808"/>
      <c r="K27" s="1808"/>
      <c r="L27" s="1746" t="s">
        <v>1895</v>
      </c>
      <c r="M27" s="1747" t="s">
        <v>1896</v>
      </c>
      <c r="N27" s="1748" t="s">
        <v>1895</v>
      </c>
      <c r="O27" s="1747" t="s">
        <v>1896</v>
      </c>
      <c r="P27" s="1748" t="s">
        <v>1895</v>
      </c>
      <c r="Q27" s="1747" t="s">
        <v>1896</v>
      </c>
      <c r="R27" s="1748" t="s">
        <v>1895</v>
      </c>
      <c r="S27" s="1747" t="s">
        <v>1896</v>
      </c>
      <c r="T27" s="1748" t="s">
        <v>1895</v>
      </c>
      <c r="U27" s="1747" t="s">
        <v>1896</v>
      </c>
      <c r="V27" s="1748" t="s">
        <v>1895</v>
      </c>
      <c r="W27" s="1747" t="s">
        <v>1896</v>
      </c>
      <c r="X27" s="1748" t="s">
        <v>1895</v>
      </c>
      <c r="Y27" s="1747" t="s">
        <v>1896</v>
      </c>
      <c r="Z27" s="1748" t="s">
        <v>1895</v>
      </c>
      <c r="AA27" s="1747" t="s">
        <v>1896</v>
      </c>
      <c r="AB27" s="1809"/>
      <c r="AC27" s="1809"/>
    </row>
    <row r="28" spans="2:29" s="1811" customFormat="1" ht="10.5">
      <c r="B28" s="1762">
        <v>1</v>
      </c>
      <c r="C28" s="1751" t="s">
        <v>1898</v>
      </c>
      <c r="D28" s="1752" t="s">
        <v>85</v>
      </c>
      <c r="E28" s="1752">
        <v>3019</v>
      </c>
      <c r="F28" s="1753">
        <v>257</v>
      </c>
      <c r="G28" s="1754" t="s">
        <v>1052</v>
      </c>
      <c r="H28" s="1767">
        <f>M28+O28+Q28+S28+U28+W28+Y28+AA28</f>
        <v>8000</v>
      </c>
      <c r="I28" s="1777"/>
      <c r="J28" s="1810"/>
      <c r="K28" s="1810"/>
      <c r="L28" s="1759">
        <v>120</v>
      </c>
      <c r="M28" s="1760">
        <f>ROUNDDOWN(((L28*1000)/120),0)</f>
        <v>1000</v>
      </c>
      <c r="N28" s="1761">
        <v>180</v>
      </c>
      <c r="O28" s="1760">
        <f>ROUNDDOWN(((N28*1000)/180),0)</f>
        <v>1000</v>
      </c>
      <c r="P28" s="1761">
        <v>120</v>
      </c>
      <c r="Q28" s="1760">
        <f>ROUNDDOWN(((P28*1000)/120),0)</f>
        <v>1000</v>
      </c>
      <c r="R28" s="1761">
        <v>180</v>
      </c>
      <c r="S28" s="1760">
        <f>ROUNDDOWN(((R28*1000)/180),0)</f>
        <v>1000</v>
      </c>
      <c r="T28" s="1761">
        <v>180</v>
      </c>
      <c r="U28" s="1760">
        <f>ROUNDDOWN(((T28*1000)/180),0)</f>
        <v>1000</v>
      </c>
      <c r="V28" s="1761">
        <v>180</v>
      </c>
      <c r="W28" s="1760">
        <f>ROUNDDOWN(((V28*1000)/180),0)</f>
        <v>1000</v>
      </c>
      <c r="X28" s="1761">
        <v>240</v>
      </c>
      <c r="Y28" s="1760">
        <f>ROUNDDOWN(((X28*1000)/240),0)</f>
        <v>1000</v>
      </c>
      <c r="Z28" s="1761">
        <v>240</v>
      </c>
      <c r="AA28" s="1760">
        <f>ROUNDDOWN(((Z28*1000)/240),0)</f>
        <v>1000</v>
      </c>
      <c r="AB28" s="1779"/>
      <c r="AC28" s="1779"/>
    </row>
    <row r="29" spans="2:29" s="1811" customFormat="1" ht="10.5">
      <c r="B29" s="1762">
        <v>2</v>
      </c>
      <c r="C29" s="1770" t="s">
        <v>1910</v>
      </c>
      <c r="D29" s="1764" t="s">
        <v>121</v>
      </c>
      <c r="E29" s="1764">
        <v>3019</v>
      </c>
      <c r="F29" s="1771">
        <v>257</v>
      </c>
      <c r="G29" s="1772" t="s">
        <v>1052</v>
      </c>
      <c r="H29" s="1767">
        <f>M29+O29+Q29+S29+U29+W29+Y29+AA29</f>
        <v>7616</v>
      </c>
      <c r="I29" s="1777"/>
      <c r="J29" s="1810"/>
      <c r="K29" s="1810"/>
      <c r="L29" s="1774">
        <v>120</v>
      </c>
      <c r="M29" s="1757">
        <f>ROUNDDOWN(((L29*1000)/120),0)</f>
        <v>1000</v>
      </c>
      <c r="N29" s="1769">
        <v>125</v>
      </c>
      <c r="O29" s="1757">
        <f>ROUNDDOWN(((N29*1000)/180),0)</f>
        <v>694</v>
      </c>
      <c r="P29" s="1769">
        <v>120</v>
      </c>
      <c r="Q29" s="1757">
        <f>ROUNDDOWN(((P29*1000)/120),0)</f>
        <v>1000</v>
      </c>
      <c r="R29" s="1769">
        <v>166</v>
      </c>
      <c r="S29" s="1757">
        <f>ROUNDDOWN(((R29*1000)/180),0)</f>
        <v>922</v>
      </c>
      <c r="T29" s="1769">
        <v>180</v>
      </c>
      <c r="U29" s="1757">
        <f>ROUNDDOWN(((T29*1000)/180),0)</f>
        <v>1000</v>
      </c>
      <c r="V29" s="1769">
        <v>180</v>
      </c>
      <c r="W29" s="1757">
        <f>ROUNDDOWN(((V29*1000)/180),0)</f>
        <v>1000</v>
      </c>
      <c r="X29" s="1769">
        <v>240</v>
      </c>
      <c r="Y29" s="1757">
        <f>ROUNDDOWN(((X29*1000)/240),0)</f>
        <v>1000</v>
      </c>
      <c r="Z29" s="1769">
        <v>240</v>
      </c>
      <c r="AA29" s="1757">
        <f>ROUNDDOWN(((Z29*1000)/240),0)</f>
        <v>1000</v>
      </c>
      <c r="AB29" s="1779"/>
      <c r="AC29" s="1779"/>
    </row>
    <row r="30" spans="2:29" s="1811" customFormat="1" ht="10.5">
      <c r="B30" s="1762">
        <v>3</v>
      </c>
      <c r="C30" s="1780" t="s">
        <v>1201</v>
      </c>
      <c r="D30" s="1776" t="s">
        <v>121</v>
      </c>
      <c r="E30" s="1776">
        <v>3017</v>
      </c>
      <c r="F30" s="1776">
        <v>698</v>
      </c>
      <c r="G30" s="1781" t="s">
        <v>1901</v>
      </c>
      <c r="H30" s="1767">
        <f>M30+O30+Q30+S30+U30+W30+Y30+AA30</f>
        <v>7512</v>
      </c>
      <c r="I30" s="1777"/>
      <c r="J30" s="1810"/>
      <c r="K30" s="1810"/>
      <c r="L30" s="1774">
        <v>120</v>
      </c>
      <c r="M30" s="1757">
        <f>ROUNDDOWN(((L30*1000)/120),0)</f>
        <v>1000</v>
      </c>
      <c r="N30" s="1769">
        <v>180</v>
      </c>
      <c r="O30" s="1757">
        <f>ROUNDDOWN(((N30*1000)/180),0)</f>
        <v>1000</v>
      </c>
      <c r="P30" s="1769">
        <v>120</v>
      </c>
      <c r="Q30" s="1757">
        <f>ROUNDDOWN(((P30*1000)/120),0)</f>
        <v>1000</v>
      </c>
      <c r="R30" s="1769">
        <v>135</v>
      </c>
      <c r="S30" s="1757">
        <f>ROUNDDOWN(((R30*1000)/180),0)</f>
        <v>750</v>
      </c>
      <c r="T30" s="1769">
        <v>180</v>
      </c>
      <c r="U30" s="1757">
        <f>ROUNDDOWN(((T30*1000)/180),0)</f>
        <v>1000</v>
      </c>
      <c r="V30" s="1769">
        <v>180</v>
      </c>
      <c r="W30" s="1757">
        <f>ROUNDDOWN(((V30*1000)/180),0)</f>
        <v>1000</v>
      </c>
      <c r="X30" s="1769">
        <v>183</v>
      </c>
      <c r="Y30" s="1757">
        <f>ROUNDDOWN(((X30*1000)/240),0)</f>
        <v>762</v>
      </c>
      <c r="Z30" s="1769">
        <v>240</v>
      </c>
      <c r="AA30" s="1757">
        <f>ROUNDDOWN(((Z30*1000)/240),0)</f>
        <v>1000</v>
      </c>
      <c r="AB30" s="1779"/>
      <c r="AC30" s="1779"/>
    </row>
    <row r="31" spans="2:29" ht="12">
      <c r="B31" s="1775">
        <v>4</v>
      </c>
      <c r="C31" s="1763" t="s">
        <v>1904</v>
      </c>
      <c r="D31" s="1764" t="s">
        <v>121</v>
      </c>
      <c r="E31" s="1764">
        <v>3019</v>
      </c>
      <c r="F31" s="1771">
        <v>257</v>
      </c>
      <c r="G31" s="1772" t="s">
        <v>1052</v>
      </c>
      <c r="H31" s="1767">
        <f>M31+O31+Q31+S31+U31+W31+Y31+AA31</f>
        <v>7036</v>
      </c>
      <c r="I31" s="1777"/>
      <c r="J31" s="1778"/>
      <c r="K31" s="1778"/>
      <c r="L31" s="1774">
        <v>120</v>
      </c>
      <c r="M31" s="1757">
        <f>ROUNDDOWN(((L31*1000)/120),0)</f>
        <v>1000</v>
      </c>
      <c r="N31" s="1769">
        <v>125</v>
      </c>
      <c r="O31" s="1812">
        <f>ROUNDDOWN(((N31*1000)/180),0)</f>
        <v>694</v>
      </c>
      <c r="P31" s="1813">
        <v>120</v>
      </c>
      <c r="Q31" s="1757">
        <f>ROUNDDOWN(((P31*1000)/120),0)</f>
        <v>1000</v>
      </c>
      <c r="R31" s="1769">
        <v>119</v>
      </c>
      <c r="S31" s="1757">
        <f>ROUNDDOWN(((R31*1000)/180),0)</f>
        <v>661</v>
      </c>
      <c r="T31" s="1769">
        <v>143</v>
      </c>
      <c r="U31" s="1757">
        <f>ROUNDDOWN(((T31*1000)/180),0)</f>
        <v>794</v>
      </c>
      <c r="V31" s="1769">
        <v>180</v>
      </c>
      <c r="W31" s="1757">
        <f>ROUNDDOWN(((V31*1000)/180),0)</f>
        <v>1000</v>
      </c>
      <c r="X31" s="1769">
        <v>213</v>
      </c>
      <c r="Y31" s="1757">
        <f>ROUNDDOWN(((X31*1000)/240),0)</f>
        <v>887</v>
      </c>
      <c r="Z31" s="1769">
        <v>240</v>
      </c>
      <c r="AA31" s="1757">
        <f>ROUNDDOWN(((Z31*1000)/240),0)</f>
        <v>1000</v>
      </c>
      <c r="AB31" s="1738"/>
      <c r="AC31" s="1738"/>
    </row>
    <row r="32" spans="2:29" ht="12.75" thickBot="1">
      <c r="B32" s="1787">
        <v>5</v>
      </c>
      <c r="C32" s="1788" t="s">
        <v>420</v>
      </c>
      <c r="D32" s="1791" t="s">
        <v>121</v>
      </c>
      <c r="E32" s="1791">
        <v>3017</v>
      </c>
      <c r="F32" s="1791">
        <v>698</v>
      </c>
      <c r="G32" s="1792" t="s">
        <v>1901</v>
      </c>
      <c r="H32" s="1793">
        <f>M32+O32+Q32+S32+U32+W32+Y32+AA32</f>
        <v>5365</v>
      </c>
      <c r="I32" s="1777"/>
      <c r="J32" s="1783"/>
      <c r="K32" s="1783"/>
      <c r="L32" s="1814">
        <v>120</v>
      </c>
      <c r="M32" s="1815">
        <f>ROUNDDOWN(((L32*1000)/120),0)</f>
        <v>1000</v>
      </c>
      <c r="N32" s="1816">
        <v>180</v>
      </c>
      <c r="O32" s="1817">
        <f>ROUNDDOWN(((N32*1000)/180),0)</f>
        <v>1000</v>
      </c>
      <c r="P32" s="1818">
        <v>6</v>
      </c>
      <c r="Q32" s="1815">
        <f>ROUNDDOWN(((P32*1000)/120),0)</f>
        <v>50</v>
      </c>
      <c r="R32" s="1816">
        <v>73</v>
      </c>
      <c r="S32" s="1815">
        <f>ROUNDDOWN(((R32*1000)/180),0)</f>
        <v>405</v>
      </c>
      <c r="T32" s="1816">
        <v>180</v>
      </c>
      <c r="U32" s="1815">
        <f>ROUNDDOWN(((T32*1000)/180),0)</f>
        <v>1000</v>
      </c>
      <c r="V32" s="1816">
        <v>14</v>
      </c>
      <c r="W32" s="1815">
        <f>ROUNDDOWN(((V32*1000)/180),0)</f>
        <v>77</v>
      </c>
      <c r="X32" s="1816">
        <v>240</v>
      </c>
      <c r="Y32" s="1815">
        <f>ROUNDDOWN(((X32*1000)/240),0)</f>
        <v>1000</v>
      </c>
      <c r="Z32" s="1816">
        <v>200</v>
      </c>
      <c r="AA32" s="1815">
        <f>ROUNDDOWN(((Z32*1000)/240),0)</f>
        <v>833</v>
      </c>
      <c r="AB32" s="1738"/>
      <c r="AC32" s="1738"/>
    </row>
    <row r="33" spans="2:22" ht="12">
      <c r="B33" s="1819"/>
      <c r="H33" s="1823"/>
      <c r="I33" s="1823"/>
      <c r="J33" s="1823"/>
      <c r="K33" s="1823"/>
      <c r="L33" s="1824"/>
      <c r="M33" s="1825"/>
      <c r="N33" s="1825"/>
      <c r="O33" s="1825"/>
      <c r="P33" s="1825"/>
      <c r="Q33" s="1825"/>
      <c r="R33" s="1825"/>
      <c r="S33" s="1825"/>
      <c r="T33" s="1825"/>
      <c r="U33" s="1825"/>
      <c r="V33" s="1826"/>
    </row>
    <row r="34" spans="2:22" ht="12">
      <c r="B34" s="1819"/>
      <c r="H34" s="1823"/>
      <c r="I34" s="1823"/>
      <c r="J34" s="1823"/>
      <c r="K34" s="1823"/>
      <c r="L34" s="1824"/>
      <c r="M34" s="1825"/>
      <c r="N34" s="1825"/>
      <c r="O34" s="1825"/>
      <c r="P34" s="1825"/>
      <c r="Q34" s="1825"/>
      <c r="R34" s="1825"/>
      <c r="S34" s="1825"/>
      <c r="T34" s="1825"/>
      <c r="U34" s="1825"/>
      <c r="V34" s="1826"/>
    </row>
    <row r="35" spans="2:22" ht="12.75">
      <c r="B35" s="1819"/>
      <c r="C35" s="1827"/>
      <c r="D35" s="1828"/>
      <c r="E35" s="1823"/>
      <c r="F35" s="1829"/>
      <c r="G35" s="1819"/>
      <c r="H35" s="1823"/>
      <c r="I35" s="1823"/>
      <c r="J35" s="1819"/>
      <c r="K35" s="1819"/>
      <c r="L35" s="1825"/>
      <c r="M35" s="1825"/>
      <c r="N35" s="1825"/>
      <c r="O35" s="1825"/>
      <c r="P35" s="1825"/>
      <c r="Q35" s="1825"/>
      <c r="R35" s="1825"/>
      <c r="S35" s="1825"/>
      <c r="T35" s="1825"/>
      <c r="U35" s="1825"/>
      <c r="V35" s="1826"/>
    </row>
    <row r="36" spans="2:22" ht="12.75">
      <c r="B36" s="1819"/>
      <c r="C36" s="1830"/>
      <c r="D36" s="1823"/>
      <c r="E36" s="1823"/>
      <c r="F36" s="1829"/>
      <c r="G36" s="1819"/>
      <c r="H36" s="1823"/>
      <c r="I36" s="1823"/>
      <c r="J36" s="1819"/>
      <c r="K36" s="1819"/>
      <c r="L36" s="1825"/>
      <c r="M36" s="1825"/>
      <c r="N36" s="1825"/>
      <c r="O36" s="1825"/>
      <c r="P36" s="1825"/>
      <c r="Q36" s="1825"/>
      <c r="R36" s="1825"/>
      <c r="S36" s="1825"/>
      <c r="T36" s="1825"/>
      <c r="U36" s="1825"/>
      <c r="V36" s="1826"/>
    </row>
    <row r="37" spans="2:22" ht="12.75">
      <c r="B37" s="1819"/>
      <c r="C37" s="1827"/>
      <c r="D37" s="1828"/>
      <c r="E37" s="1823"/>
      <c r="F37" s="1829"/>
      <c r="G37" s="1819"/>
      <c r="H37" s="1823"/>
      <c r="I37" s="1823"/>
      <c r="J37" s="1819"/>
      <c r="K37" s="1819"/>
      <c r="L37" s="1825"/>
      <c r="M37" s="1825"/>
      <c r="N37" s="1825"/>
      <c r="O37" s="1825"/>
      <c r="P37" s="1825"/>
      <c r="Q37" s="1825"/>
      <c r="R37" s="1825"/>
      <c r="S37" s="1825"/>
      <c r="T37" s="1825"/>
      <c r="U37" s="1825"/>
      <c r="V37" s="1826"/>
    </row>
    <row r="38" spans="2:22" ht="12">
      <c r="B38" s="1819"/>
      <c r="C38" s="1830"/>
      <c r="D38" s="1823"/>
      <c r="E38" s="1823"/>
      <c r="F38" s="1823"/>
      <c r="G38" s="1819"/>
      <c r="H38" s="1823"/>
      <c r="I38" s="1823"/>
      <c r="J38" s="1823"/>
      <c r="K38" s="1823"/>
      <c r="L38" s="1824"/>
      <c r="M38" s="1825"/>
      <c r="N38" s="1825"/>
      <c r="O38" s="1825"/>
      <c r="P38" s="1825"/>
      <c r="Q38" s="1825"/>
      <c r="R38" s="1825"/>
      <c r="S38" s="1825"/>
      <c r="T38" s="1825"/>
      <c r="U38" s="1825"/>
      <c r="V38" s="1826"/>
    </row>
    <row r="39" spans="2:22" ht="12">
      <c r="B39" s="1819"/>
      <c r="C39" s="1830"/>
      <c r="D39" s="1823"/>
      <c r="E39" s="1823"/>
      <c r="F39" s="1823"/>
      <c r="G39" s="1819"/>
      <c r="H39" s="1823"/>
      <c r="I39" s="1823"/>
      <c r="J39" s="1831"/>
      <c r="K39" s="1831"/>
      <c r="L39" s="1825"/>
      <c r="M39" s="1825"/>
      <c r="N39" s="1825"/>
      <c r="O39" s="1825"/>
      <c r="P39" s="1826"/>
      <c r="Q39" s="1733"/>
      <c r="V39" s="1733"/>
    </row>
    <row r="40" spans="2:16" s="1825" customFormat="1" ht="12">
      <c r="B40" s="1832"/>
      <c r="C40" s="1830"/>
      <c r="D40" s="1823"/>
      <c r="E40" s="1823"/>
      <c r="F40" s="1823"/>
      <c r="G40" s="1819"/>
      <c r="H40" s="1823"/>
      <c r="I40" s="1823"/>
      <c r="M40" s="1833"/>
      <c r="N40" s="1834"/>
      <c r="O40" s="1833"/>
      <c r="P40" s="1833"/>
    </row>
    <row r="41" spans="2:16" s="1825" customFormat="1" ht="12">
      <c r="B41" s="1819"/>
      <c r="C41" s="1827"/>
      <c r="D41" s="1828"/>
      <c r="E41" s="1823"/>
      <c r="F41" s="1823"/>
      <c r="G41" s="1819"/>
      <c r="H41" s="1823"/>
      <c r="I41" s="1823"/>
      <c r="J41" s="1833"/>
      <c r="K41" s="1833"/>
      <c r="L41" s="1834"/>
      <c r="M41" s="1834"/>
      <c r="N41" s="1834"/>
      <c r="O41" s="1834"/>
      <c r="P41" s="1834"/>
    </row>
    <row r="42" spans="2:12" s="1825" customFormat="1" ht="12">
      <c r="B42" s="1819"/>
      <c r="C42" s="1827"/>
      <c r="D42" s="1828"/>
      <c r="E42" s="1823"/>
      <c r="F42" s="1823"/>
      <c r="G42" s="1819"/>
      <c r="H42" s="1823"/>
      <c r="I42" s="1823"/>
      <c r="J42" s="1834"/>
      <c r="K42" s="1834"/>
      <c r="L42" s="1834"/>
    </row>
    <row r="43" spans="2:11" s="1825" customFormat="1" ht="12">
      <c r="B43" s="1819"/>
      <c r="C43" s="1830"/>
      <c r="D43" s="1823"/>
      <c r="E43" s="1823"/>
      <c r="F43" s="1823"/>
      <c r="G43" s="1819"/>
      <c r="H43" s="1823"/>
      <c r="I43" s="1823"/>
      <c r="J43" s="1831"/>
      <c r="K43" s="1831"/>
    </row>
    <row r="44" spans="2:12" s="1825" customFormat="1" ht="12.75">
      <c r="B44" s="1819"/>
      <c r="C44" s="1827"/>
      <c r="D44" s="1828"/>
      <c r="E44" s="1823"/>
      <c r="F44" s="1829"/>
      <c r="G44" s="1819"/>
      <c r="H44" s="1823"/>
      <c r="I44" s="1823"/>
      <c r="J44" s="1823"/>
      <c r="K44" s="1823"/>
      <c r="L44" s="1824"/>
    </row>
    <row r="45" spans="2:11" s="1825" customFormat="1" ht="12.75">
      <c r="B45" s="1819"/>
      <c r="C45" s="1830"/>
      <c r="D45" s="1823"/>
      <c r="E45" s="1823"/>
      <c r="F45" s="1829"/>
      <c r="G45" s="1819"/>
      <c r="H45" s="1823"/>
      <c r="I45" s="1823"/>
      <c r="J45" s="1831"/>
      <c r="K45" s="1831"/>
    </row>
    <row r="46" spans="2:12" s="1825" customFormat="1" ht="12.75">
      <c r="B46" s="1819"/>
      <c r="C46" s="1827"/>
      <c r="D46" s="1828"/>
      <c r="E46" s="1823"/>
      <c r="F46" s="1829"/>
      <c r="G46" s="1819"/>
      <c r="H46" s="1823"/>
      <c r="I46" s="1823"/>
      <c r="J46" s="1835"/>
      <c r="K46" s="1835"/>
      <c r="L46" s="1835"/>
    </row>
    <row r="47" spans="2:22" ht="12.75">
      <c r="B47" s="1819"/>
      <c r="C47" s="1830"/>
      <c r="D47" s="1823"/>
      <c r="E47" s="1823"/>
      <c r="F47" s="1829"/>
      <c r="G47" s="1819"/>
      <c r="H47" s="1823"/>
      <c r="I47" s="1823"/>
      <c r="J47" s="1819"/>
      <c r="K47" s="1819"/>
      <c r="L47" s="1825"/>
      <c r="M47" s="1825"/>
      <c r="N47" s="1825"/>
      <c r="O47" s="1825"/>
      <c r="P47" s="1825"/>
      <c r="Q47" s="1733"/>
      <c r="V47" s="1733"/>
    </row>
    <row r="48" spans="2:22" ht="12.75">
      <c r="B48" s="1819"/>
      <c r="C48" s="1827"/>
      <c r="D48" s="1828"/>
      <c r="E48" s="1823"/>
      <c r="F48" s="1829"/>
      <c r="G48" s="1819"/>
      <c r="H48" s="1823"/>
      <c r="I48" s="1823"/>
      <c r="J48" s="1819"/>
      <c r="K48" s="1819"/>
      <c r="L48" s="1825"/>
      <c r="M48" s="1825"/>
      <c r="N48" s="1825"/>
      <c r="O48" s="1825"/>
      <c r="P48" s="1825"/>
      <c r="Q48" s="1733"/>
      <c r="V48" s="1733"/>
    </row>
    <row r="49" spans="2:22" ht="12.75">
      <c r="B49" s="1819"/>
      <c r="C49" s="1836"/>
      <c r="D49" s="1825"/>
      <c r="E49" s="1828"/>
      <c r="F49" s="1837"/>
      <c r="G49" s="1819"/>
      <c r="H49" s="1823"/>
      <c r="I49" s="1823"/>
      <c r="J49" s="1819"/>
      <c r="K49" s="1819"/>
      <c r="L49" s="1825"/>
      <c r="M49" s="1838"/>
      <c r="N49" s="1835"/>
      <c r="O49" s="1835"/>
      <c r="P49" s="1825"/>
      <c r="Q49" s="1733"/>
      <c r="V49" s="1733"/>
    </row>
    <row r="50" spans="2:22" ht="12">
      <c r="B50" s="1819"/>
      <c r="C50" s="1830"/>
      <c r="D50" s="1823"/>
      <c r="E50" s="1823"/>
      <c r="F50" s="1823"/>
      <c r="G50" s="1819"/>
      <c r="H50" s="1823"/>
      <c r="I50" s="1823"/>
      <c r="J50" s="1823"/>
      <c r="K50" s="1823"/>
      <c r="L50" s="1824"/>
      <c r="M50" s="1825"/>
      <c r="N50" s="1825"/>
      <c r="O50" s="1825"/>
      <c r="P50" s="1825"/>
      <c r="Q50" s="1733"/>
      <c r="V50" s="1733"/>
    </row>
    <row r="51" spans="2:21" ht="12">
      <c r="B51" s="1819"/>
      <c r="C51" s="1830"/>
      <c r="D51" s="1823"/>
      <c r="E51" s="1823"/>
      <c r="F51" s="1823"/>
      <c r="G51" s="1819"/>
      <c r="H51" s="1823"/>
      <c r="I51" s="1823"/>
      <c r="J51" s="1831"/>
      <c r="K51" s="1831"/>
      <c r="L51" s="1825"/>
      <c r="M51" s="1831"/>
      <c r="N51" s="1825"/>
      <c r="O51" s="1831"/>
      <c r="P51" s="1825"/>
      <c r="Q51" s="1831"/>
      <c r="R51" s="1825"/>
      <c r="S51" s="1825"/>
      <c r="T51" s="1825"/>
      <c r="U51" s="1825"/>
    </row>
    <row r="52" spans="2:21" ht="12.75">
      <c r="B52" s="1819"/>
      <c r="C52" s="1830"/>
      <c r="D52" s="1823"/>
      <c r="E52" s="1823"/>
      <c r="F52" s="1829"/>
      <c r="G52" s="1819"/>
      <c r="H52" s="1823"/>
      <c r="I52" s="1823"/>
      <c r="J52" s="1831"/>
      <c r="K52" s="1831"/>
      <c r="L52" s="1825"/>
      <c r="M52" s="1831"/>
      <c r="N52" s="1825"/>
      <c r="O52" s="1831"/>
      <c r="P52" s="1825"/>
      <c r="Q52" s="1831"/>
      <c r="R52" s="1825"/>
      <c r="S52" s="1825"/>
      <c r="T52" s="1825"/>
      <c r="U52" s="1825"/>
    </row>
    <row r="53" spans="2:21" ht="12.75">
      <c r="B53" s="1819"/>
      <c r="C53" s="1830"/>
      <c r="D53" s="1823"/>
      <c r="E53" s="1823"/>
      <c r="F53" s="1829"/>
      <c r="G53" s="1819"/>
      <c r="H53" s="1823"/>
      <c r="I53" s="1823"/>
      <c r="J53" s="1831"/>
      <c r="K53" s="1831"/>
      <c r="L53" s="1825"/>
      <c r="M53" s="1831"/>
      <c r="N53" s="1825"/>
      <c r="O53" s="1831"/>
      <c r="P53" s="1825"/>
      <c r="Q53" s="1831"/>
      <c r="R53" s="1825"/>
      <c r="S53" s="1825"/>
      <c r="T53" s="1825"/>
      <c r="U53" s="1825"/>
    </row>
    <row r="54" spans="2:21" ht="12.75">
      <c r="B54" s="1819"/>
      <c r="C54" s="1830"/>
      <c r="D54" s="1823"/>
      <c r="E54" s="1823"/>
      <c r="F54" s="1829"/>
      <c r="G54" s="1819"/>
      <c r="H54" s="1823"/>
      <c r="I54" s="1823"/>
      <c r="J54" s="1831"/>
      <c r="K54" s="1831"/>
      <c r="L54" s="1825"/>
      <c r="M54" s="1831"/>
      <c r="N54" s="1825"/>
      <c r="O54" s="1831"/>
      <c r="P54" s="1825"/>
      <c r="Q54" s="1831"/>
      <c r="R54" s="1825"/>
      <c r="S54" s="1825"/>
      <c r="T54" s="1825"/>
      <c r="U54" s="1825"/>
    </row>
    <row r="55" spans="2:21" ht="12">
      <c r="B55" s="1819"/>
      <c r="C55" s="1830"/>
      <c r="D55" s="1823"/>
      <c r="E55" s="1823"/>
      <c r="F55" s="1823"/>
      <c r="G55" s="1819"/>
      <c r="H55" s="1823"/>
      <c r="I55" s="1823"/>
      <c r="J55" s="1831"/>
      <c r="K55" s="1831"/>
      <c r="L55" s="1825"/>
      <c r="M55" s="1831"/>
      <c r="N55" s="1825"/>
      <c r="O55" s="1831"/>
      <c r="P55" s="1825"/>
      <c r="Q55" s="1831"/>
      <c r="R55" s="1825"/>
      <c r="S55" s="1825"/>
      <c r="T55" s="1825"/>
      <c r="U55" s="1825"/>
    </row>
    <row r="56" spans="2:21" ht="12.75">
      <c r="B56" s="1819"/>
      <c r="C56" s="1830"/>
      <c r="D56" s="1823"/>
      <c r="E56" s="1823"/>
      <c r="F56" s="1829"/>
      <c r="G56" s="1819"/>
      <c r="H56" s="1823"/>
      <c r="I56" s="1823"/>
      <c r="J56" s="1823"/>
      <c r="K56" s="1823"/>
      <c r="L56" s="1824"/>
      <c r="M56" s="1831"/>
      <c r="N56" s="1825"/>
      <c r="O56" s="1831"/>
      <c r="P56" s="1825"/>
      <c r="Q56" s="1831"/>
      <c r="R56" s="1825"/>
      <c r="S56" s="1825"/>
      <c r="T56" s="1825"/>
      <c r="U56" s="1825"/>
    </row>
    <row r="57" spans="2:21" ht="12">
      <c r="B57" s="1819"/>
      <c r="C57" s="1830"/>
      <c r="D57" s="1828"/>
      <c r="E57" s="1819"/>
      <c r="F57" s="1819"/>
      <c r="G57" s="1819"/>
      <c r="H57" s="1819"/>
      <c r="I57" s="1819"/>
      <c r="J57" s="1819"/>
      <c r="K57" s="1819"/>
      <c r="L57" s="1825"/>
      <c r="M57" s="1831"/>
      <c r="N57" s="1825"/>
      <c r="O57" s="1831"/>
      <c r="P57" s="1825"/>
      <c r="Q57" s="1831"/>
      <c r="R57" s="1825"/>
      <c r="S57" s="1825"/>
      <c r="T57" s="1825"/>
      <c r="U57" s="1825"/>
    </row>
    <row r="58" spans="2:21" ht="12">
      <c r="B58" s="1819"/>
      <c r="C58" s="1830"/>
      <c r="D58" s="1828"/>
      <c r="E58" s="1819"/>
      <c r="F58" s="1819"/>
      <c r="G58" s="1819"/>
      <c r="H58" s="1819"/>
      <c r="I58" s="1819"/>
      <c r="J58" s="1819"/>
      <c r="K58" s="1819"/>
      <c r="L58" s="1825"/>
      <c r="M58" s="1831"/>
      <c r="N58" s="1825"/>
      <c r="O58" s="1831"/>
      <c r="P58" s="1825"/>
      <c r="Q58" s="1831"/>
      <c r="R58" s="1825"/>
      <c r="S58" s="1825"/>
      <c r="T58" s="1825"/>
      <c r="U58" s="1825"/>
    </row>
    <row r="59" spans="2:21" ht="12">
      <c r="B59" s="1819"/>
      <c r="C59" s="1827"/>
      <c r="D59" s="1819"/>
      <c r="E59" s="1819"/>
      <c r="F59" s="1819"/>
      <c r="G59" s="1839"/>
      <c r="H59" s="1839"/>
      <c r="I59" s="1839"/>
      <c r="L59" s="1825"/>
      <c r="M59" s="1831"/>
      <c r="N59" s="1825"/>
      <c r="O59" s="1831"/>
      <c r="P59" s="1825"/>
      <c r="Q59" s="1831"/>
      <c r="R59" s="1825"/>
      <c r="S59" s="1825"/>
      <c r="T59" s="1825"/>
      <c r="U59" s="1825"/>
    </row>
    <row r="60" spans="2:21" ht="12">
      <c r="B60" s="1819"/>
      <c r="C60" s="1827"/>
      <c r="D60" s="1819"/>
      <c r="E60" s="1819"/>
      <c r="F60" s="1819"/>
      <c r="G60" s="1839"/>
      <c r="H60" s="1839"/>
      <c r="I60" s="1839"/>
      <c r="L60" s="1825"/>
      <c r="M60" s="1831"/>
      <c r="N60" s="1825"/>
      <c r="O60" s="1831"/>
      <c r="P60" s="1825"/>
      <c r="Q60" s="1831"/>
      <c r="R60" s="1825"/>
      <c r="S60" s="1825"/>
      <c r="T60" s="1825"/>
      <c r="U60" s="1825"/>
    </row>
    <row r="61" spans="2:21" ht="12">
      <c r="B61" s="1819"/>
      <c r="C61" s="1827"/>
      <c r="D61" s="1819"/>
      <c r="E61" s="1819"/>
      <c r="F61" s="1819"/>
      <c r="G61" s="1839"/>
      <c r="H61" s="1839"/>
      <c r="I61" s="1839"/>
      <c r="L61" s="1825"/>
      <c r="M61" s="1831"/>
      <c r="N61" s="1825"/>
      <c r="O61" s="1831"/>
      <c r="P61" s="1825"/>
      <c r="Q61" s="1831"/>
      <c r="R61" s="1825"/>
      <c r="S61" s="1825"/>
      <c r="T61" s="1825"/>
      <c r="U61" s="1825"/>
    </row>
    <row r="62" spans="2:21" ht="12">
      <c r="B62" s="1819"/>
      <c r="C62" s="1827"/>
      <c r="D62" s="1819"/>
      <c r="E62" s="1819"/>
      <c r="F62" s="1819"/>
      <c r="G62" s="1839"/>
      <c r="H62" s="1839"/>
      <c r="I62" s="1839"/>
      <c r="L62" s="1825"/>
      <c r="M62" s="1831"/>
      <c r="N62" s="1825"/>
      <c r="O62" s="1831"/>
      <c r="P62" s="1825"/>
      <c r="Q62" s="1831"/>
      <c r="R62" s="1825"/>
      <c r="S62" s="1825"/>
      <c r="T62" s="1825"/>
      <c r="U62" s="1825"/>
    </row>
    <row r="63" spans="2:21" ht="12">
      <c r="B63" s="1819"/>
      <c r="C63" s="1827"/>
      <c r="D63" s="1819"/>
      <c r="E63" s="1819"/>
      <c r="F63" s="1819"/>
      <c r="G63" s="1839"/>
      <c r="H63" s="1839"/>
      <c r="I63" s="1839"/>
      <c r="L63" s="1825"/>
      <c r="M63" s="1831"/>
      <c r="N63" s="1825"/>
      <c r="O63" s="1831"/>
      <c r="P63" s="1825"/>
      <c r="Q63" s="1831"/>
      <c r="R63" s="1825"/>
      <c r="S63" s="1825"/>
      <c r="T63" s="1825"/>
      <c r="U63" s="1825"/>
    </row>
    <row r="64" spans="2:21" ht="12">
      <c r="B64" s="1819"/>
      <c r="C64" s="1827"/>
      <c r="D64" s="1819"/>
      <c r="E64" s="1819"/>
      <c r="F64" s="1819"/>
      <c r="G64" s="1839"/>
      <c r="H64" s="1839"/>
      <c r="I64" s="1839"/>
      <c r="L64" s="1825"/>
      <c r="M64" s="1831"/>
      <c r="N64" s="1825"/>
      <c r="O64" s="1831"/>
      <c r="P64" s="1825"/>
      <c r="Q64" s="1831"/>
      <c r="R64" s="1825"/>
      <c r="S64" s="1825"/>
      <c r="T64" s="1825"/>
      <c r="U64" s="1825"/>
    </row>
    <row r="65" spans="2:21" ht="12">
      <c r="B65" s="1819"/>
      <c r="C65" s="1827"/>
      <c r="D65" s="1819"/>
      <c r="E65" s="1819"/>
      <c r="F65" s="1819"/>
      <c r="G65" s="1839"/>
      <c r="H65" s="1839"/>
      <c r="I65" s="1839"/>
      <c r="L65" s="1825"/>
      <c r="M65" s="1831"/>
      <c r="N65" s="1825"/>
      <c r="O65" s="1831"/>
      <c r="P65" s="1825"/>
      <c r="Q65" s="1831"/>
      <c r="R65" s="1825"/>
      <c r="S65" s="1825"/>
      <c r="T65" s="1825"/>
      <c r="U65" s="1825"/>
    </row>
    <row r="66" spans="2:21" ht="12">
      <c r="B66" s="1819"/>
      <c r="C66" s="1827"/>
      <c r="D66" s="1819"/>
      <c r="E66" s="1819"/>
      <c r="F66" s="1819"/>
      <c r="G66" s="1839"/>
      <c r="H66" s="1839"/>
      <c r="I66" s="1839"/>
      <c r="L66" s="1825"/>
      <c r="M66" s="1831"/>
      <c r="N66" s="1825"/>
      <c r="O66" s="1831"/>
      <c r="P66" s="1825"/>
      <c r="Q66" s="1831"/>
      <c r="R66" s="1825"/>
      <c r="S66" s="1825"/>
      <c r="T66" s="1825"/>
      <c r="U66" s="1825"/>
    </row>
    <row r="67" spans="2:21" ht="12">
      <c r="B67" s="1819"/>
      <c r="C67" s="1827"/>
      <c r="D67" s="1819"/>
      <c r="E67" s="1819"/>
      <c r="F67" s="1819"/>
      <c r="G67" s="1839"/>
      <c r="H67" s="1839"/>
      <c r="I67" s="1839"/>
      <c r="L67" s="1825"/>
      <c r="M67" s="1831"/>
      <c r="N67" s="1825"/>
      <c r="O67" s="1831"/>
      <c r="P67" s="1825"/>
      <c r="Q67" s="1831"/>
      <c r="R67" s="1825"/>
      <c r="S67" s="1825"/>
      <c r="T67" s="1825"/>
      <c r="U67" s="1825"/>
    </row>
    <row r="68" spans="2:21" ht="12">
      <c r="B68" s="1819"/>
      <c r="C68" s="1827"/>
      <c r="D68" s="1819"/>
      <c r="E68" s="1819"/>
      <c r="F68" s="1819"/>
      <c r="G68" s="1839"/>
      <c r="H68" s="1839"/>
      <c r="I68" s="1839"/>
      <c r="L68" s="1825"/>
      <c r="M68" s="1831"/>
      <c r="N68" s="1825"/>
      <c r="O68" s="1831"/>
      <c r="P68" s="1825"/>
      <c r="Q68" s="1831"/>
      <c r="R68" s="1825"/>
      <c r="S68" s="1825"/>
      <c r="T68" s="1825"/>
      <c r="U68" s="1825"/>
    </row>
    <row r="69" spans="2:21" ht="12">
      <c r="B69" s="1819"/>
      <c r="C69" s="1827"/>
      <c r="D69" s="1819"/>
      <c r="E69" s="1819"/>
      <c r="F69" s="1819"/>
      <c r="G69" s="1839"/>
      <c r="H69" s="1839"/>
      <c r="I69" s="1839"/>
      <c r="L69" s="1825"/>
      <c r="M69" s="1831"/>
      <c r="N69" s="1825"/>
      <c r="O69" s="1831"/>
      <c r="P69" s="1825"/>
      <c r="Q69" s="1831"/>
      <c r="R69" s="1825"/>
      <c r="S69" s="1825"/>
      <c r="T69" s="1825"/>
      <c r="U69" s="1825"/>
    </row>
    <row r="70" spans="2:21" ht="12">
      <c r="B70" s="1819"/>
      <c r="C70" s="1827"/>
      <c r="D70" s="1819"/>
      <c r="E70" s="1819"/>
      <c r="F70" s="1819"/>
      <c r="G70" s="1839"/>
      <c r="H70" s="1839"/>
      <c r="I70" s="1839"/>
      <c r="L70" s="1825"/>
      <c r="M70" s="1831"/>
      <c r="N70" s="1825"/>
      <c r="O70" s="1831"/>
      <c r="P70" s="1825"/>
      <c r="Q70" s="1831"/>
      <c r="R70" s="1825"/>
      <c r="S70" s="1825"/>
      <c r="T70" s="1825"/>
      <c r="U70" s="1825"/>
    </row>
    <row r="71" spans="2:21" ht="12">
      <c r="B71" s="1819"/>
      <c r="C71" s="1827"/>
      <c r="D71" s="1819"/>
      <c r="E71" s="1819"/>
      <c r="F71" s="1819"/>
      <c r="G71" s="1839"/>
      <c r="H71" s="1839"/>
      <c r="I71" s="1839"/>
      <c r="L71" s="1825"/>
      <c r="M71" s="1831"/>
      <c r="N71" s="1825"/>
      <c r="O71" s="1831"/>
      <c r="P71" s="1825"/>
      <c r="Q71" s="1831"/>
      <c r="R71" s="1825"/>
      <c r="S71" s="1825"/>
      <c r="T71" s="1825"/>
      <c r="U71" s="1825"/>
    </row>
    <row r="72" spans="2:21" ht="12">
      <c r="B72" s="1819"/>
      <c r="C72" s="1827"/>
      <c r="D72" s="1819"/>
      <c r="E72" s="1819"/>
      <c r="F72" s="1819"/>
      <c r="G72" s="1839"/>
      <c r="H72" s="1839"/>
      <c r="I72" s="1839"/>
      <c r="L72" s="1825"/>
      <c r="M72" s="1831"/>
      <c r="N72" s="1825"/>
      <c r="O72" s="1831"/>
      <c r="P72" s="1825"/>
      <c r="Q72" s="1831"/>
      <c r="R72" s="1825"/>
      <c r="S72" s="1825"/>
      <c r="T72" s="1825"/>
      <c r="U72" s="1825"/>
    </row>
    <row r="73" spans="2:21" ht="12">
      <c r="B73" s="1819"/>
      <c r="C73" s="1827"/>
      <c r="D73" s="1819"/>
      <c r="E73" s="1819"/>
      <c r="F73" s="1819"/>
      <c r="G73" s="1839"/>
      <c r="H73" s="1839"/>
      <c r="I73" s="1839"/>
      <c r="L73" s="1825"/>
      <c r="M73" s="1831"/>
      <c r="N73" s="1825"/>
      <c r="O73" s="1831"/>
      <c r="P73" s="1825"/>
      <c r="Q73" s="1831"/>
      <c r="R73" s="1825"/>
      <c r="S73" s="1825"/>
      <c r="T73" s="1825"/>
      <c r="U73" s="1825"/>
    </row>
    <row r="74" spans="2:21" ht="12">
      <c r="B74" s="1819"/>
      <c r="C74" s="1827"/>
      <c r="D74" s="1819"/>
      <c r="E74" s="1819"/>
      <c r="F74" s="1819"/>
      <c r="G74" s="1839"/>
      <c r="H74" s="1839"/>
      <c r="I74" s="1839"/>
      <c r="L74" s="1825"/>
      <c r="M74" s="1831"/>
      <c r="N74" s="1825"/>
      <c r="O74" s="1831"/>
      <c r="P74" s="1825"/>
      <c r="Q74" s="1831"/>
      <c r="R74" s="1825"/>
      <c r="S74" s="1825"/>
      <c r="T74" s="1825"/>
      <c r="U74" s="1825"/>
    </row>
    <row r="75" spans="2:21" ht="12">
      <c r="B75" s="1819"/>
      <c r="C75" s="1827"/>
      <c r="D75" s="1819"/>
      <c r="E75" s="1819"/>
      <c r="F75" s="1819"/>
      <c r="G75" s="1839"/>
      <c r="H75" s="1839"/>
      <c r="I75" s="1839"/>
      <c r="L75" s="1825"/>
      <c r="M75" s="1831"/>
      <c r="N75" s="1825"/>
      <c r="O75" s="1831"/>
      <c r="P75" s="1825"/>
      <c r="Q75" s="1831"/>
      <c r="R75" s="1825"/>
      <c r="S75" s="1825"/>
      <c r="T75" s="1825"/>
      <c r="U75" s="1825"/>
    </row>
    <row r="76" spans="2:21" ht="12">
      <c r="B76" s="1819"/>
      <c r="C76" s="1827"/>
      <c r="D76" s="1819"/>
      <c r="E76" s="1819"/>
      <c r="F76" s="1819"/>
      <c r="G76" s="1839"/>
      <c r="H76" s="1839"/>
      <c r="I76" s="1839"/>
      <c r="L76" s="1825"/>
      <c r="M76" s="1831"/>
      <c r="N76" s="1825"/>
      <c r="O76" s="1831"/>
      <c r="P76" s="1825"/>
      <c r="Q76" s="1831"/>
      <c r="R76" s="1825"/>
      <c r="S76" s="1825"/>
      <c r="T76" s="1825"/>
      <c r="U76" s="1825"/>
    </row>
    <row r="77" spans="2:21" ht="12">
      <c r="B77" s="1819"/>
      <c r="C77" s="1827"/>
      <c r="D77" s="1819"/>
      <c r="E77" s="1819"/>
      <c r="F77" s="1819"/>
      <c r="G77" s="1839"/>
      <c r="H77" s="1839"/>
      <c r="I77" s="1839"/>
      <c r="L77" s="1825"/>
      <c r="M77" s="1831"/>
      <c r="N77" s="1825"/>
      <c r="O77" s="1831"/>
      <c r="P77" s="1825"/>
      <c r="Q77" s="1831"/>
      <c r="R77" s="1825"/>
      <c r="S77" s="1825"/>
      <c r="T77" s="1825"/>
      <c r="U77" s="1825"/>
    </row>
    <row r="78" spans="2:21" ht="12">
      <c r="B78" s="1819"/>
      <c r="C78" s="1827"/>
      <c r="D78" s="1819"/>
      <c r="E78" s="1819"/>
      <c r="F78" s="1819"/>
      <c r="G78" s="1839"/>
      <c r="H78" s="1839"/>
      <c r="I78" s="1839"/>
      <c r="L78" s="1825"/>
      <c r="M78" s="1831"/>
      <c r="N78" s="1825"/>
      <c r="O78" s="1831"/>
      <c r="P78" s="1825"/>
      <c r="Q78" s="1831"/>
      <c r="R78" s="1825"/>
      <c r="S78" s="1825"/>
      <c r="T78" s="1825"/>
      <c r="U78" s="1825"/>
    </row>
    <row r="79" spans="2:21" ht="12">
      <c r="B79" s="1819"/>
      <c r="C79" s="1827"/>
      <c r="D79" s="1819"/>
      <c r="E79" s="1819"/>
      <c r="F79" s="1819"/>
      <c r="G79" s="1839"/>
      <c r="H79" s="1839"/>
      <c r="I79" s="1839"/>
      <c r="L79" s="1825"/>
      <c r="M79" s="1831"/>
      <c r="N79" s="1825"/>
      <c r="O79" s="1831"/>
      <c r="P79" s="1825"/>
      <c r="Q79" s="1831"/>
      <c r="R79" s="1825"/>
      <c r="S79" s="1825"/>
      <c r="T79" s="1825"/>
      <c r="U79" s="1825"/>
    </row>
    <row r="80" spans="2:21" ht="12">
      <c r="B80" s="1819"/>
      <c r="C80" s="1827"/>
      <c r="D80" s="1819"/>
      <c r="E80" s="1819"/>
      <c r="F80" s="1819"/>
      <c r="G80" s="1839"/>
      <c r="H80" s="1839"/>
      <c r="I80" s="1839"/>
      <c r="L80" s="1825"/>
      <c r="M80" s="1831"/>
      <c r="N80" s="1825"/>
      <c r="O80" s="1831"/>
      <c r="P80" s="1825"/>
      <c r="Q80" s="1831"/>
      <c r="R80" s="1825"/>
      <c r="S80" s="1825"/>
      <c r="T80" s="1825"/>
      <c r="U80" s="1825"/>
    </row>
    <row r="81" spans="2:17" s="1825" customFormat="1" ht="12">
      <c r="B81" s="1819"/>
      <c r="C81" s="1827"/>
      <c r="D81" s="1819"/>
      <c r="E81" s="1819"/>
      <c r="F81" s="1819"/>
      <c r="G81" s="1839"/>
      <c r="H81" s="1839"/>
      <c r="I81" s="1839"/>
      <c r="J81" s="1839"/>
      <c r="K81" s="1839"/>
      <c r="M81" s="1831"/>
      <c r="O81" s="1831"/>
      <c r="Q81" s="1831"/>
    </row>
    <row r="82" spans="2:17" s="1825" customFormat="1" ht="18">
      <c r="B82" s="1819"/>
      <c r="C82" s="1827"/>
      <c r="D82" s="1819"/>
      <c r="E82" s="1819"/>
      <c r="F82" s="1840"/>
      <c r="G82" s="1839"/>
      <c r="H82" s="1839"/>
      <c r="I82" s="1839"/>
      <c r="J82" s="1839"/>
      <c r="K82" s="1839"/>
      <c r="M82" s="1831"/>
      <c r="O82" s="1831"/>
      <c r="Q82" s="1831"/>
    </row>
    <row r="83" spans="2:17" s="1825" customFormat="1" ht="12">
      <c r="B83" s="1819"/>
      <c r="C83" s="1827"/>
      <c r="D83" s="1819"/>
      <c r="E83" s="1819"/>
      <c r="F83" s="1819"/>
      <c r="G83" s="1839"/>
      <c r="H83" s="1839"/>
      <c r="I83" s="1839"/>
      <c r="J83" s="1839"/>
      <c r="K83" s="1839"/>
      <c r="M83" s="1831"/>
      <c r="O83" s="1831"/>
      <c r="Q83" s="1831"/>
    </row>
    <row r="84" spans="2:17" s="1825" customFormat="1" ht="12">
      <c r="B84" s="1819"/>
      <c r="C84" s="1827"/>
      <c r="D84" s="1819"/>
      <c r="E84" s="1819"/>
      <c r="F84" s="1819"/>
      <c r="G84" s="1839"/>
      <c r="H84" s="1839"/>
      <c r="I84" s="1839"/>
      <c r="J84" s="1839"/>
      <c r="K84" s="1839"/>
      <c r="M84" s="1831"/>
      <c r="O84" s="1831"/>
      <c r="Q84" s="1831"/>
    </row>
    <row r="85" spans="2:17" s="1825" customFormat="1" ht="12">
      <c r="B85" s="1819"/>
      <c r="C85" s="1827"/>
      <c r="D85" s="1819"/>
      <c r="E85" s="1819"/>
      <c r="F85" s="1819"/>
      <c r="G85" s="1819"/>
      <c r="H85" s="1819"/>
      <c r="I85" s="1819"/>
      <c r="J85" s="1819"/>
      <c r="K85" s="1819"/>
      <c r="L85" s="1841"/>
      <c r="M85" s="1831"/>
      <c r="O85" s="1831"/>
      <c r="Q85" s="1831"/>
    </row>
    <row r="86" spans="2:17" s="1825" customFormat="1" ht="12">
      <c r="B86" s="1819"/>
      <c r="C86" s="1842"/>
      <c r="D86" s="1828"/>
      <c r="E86" s="1828"/>
      <c r="F86" s="1843"/>
      <c r="G86" s="1843"/>
      <c r="H86" s="1843"/>
      <c r="I86" s="1843"/>
      <c r="J86" s="1843"/>
      <c r="K86" s="1843"/>
      <c r="M86" s="1831"/>
      <c r="O86" s="1831"/>
      <c r="Q86" s="1831"/>
    </row>
    <row r="87" spans="2:17" s="1825" customFormat="1" ht="12">
      <c r="B87" s="1819"/>
      <c r="C87" s="1830"/>
      <c r="D87" s="1828"/>
      <c r="E87" s="1828"/>
      <c r="F87" s="1843"/>
      <c r="G87" s="1843"/>
      <c r="H87" s="1843"/>
      <c r="I87" s="1843"/>
      <c r="J87" s="1843"/>
      <c r="K87" s="1843"/>
      <c r="M87" s="1831"/>
      <c r="O87" s="1831"/>
      <c r="Q87" s="1831"/>
    </row>
    <row r="88" spans="2:17" s="1825" customFormat="1" ht="12">
      <c r="B88" s="1819"/>
      <c r="C88" s="1830"/>
      <c r="D88" s="1828"/>
      <c r="E88" s="1828"/>
      <c r="F88" s="1823"/>
      <c r="G88" s="1823"/>
      <c r="H88" s="1823"/>
      <c r="I88" s="1823"/>
      <c r="J88" s="1823"/>
      <c r="K88" s="1823"/>
      <c r="M88" s="1831"/>
      <c r="O88" s="1831"/>
      <c r="Q88" s="1831"/>
    </row>
    <row r="89" spans="2:17" s="1825" customFormat="1" ht="12">
      <c r="B89" s="1819"/>
      <c r="C89" s="1830"/>
      <c r="D89" s="1828"/>
      <c r="E89" s="1828"/>
      <c r="F89" s="1823"/>
      <c r="G89" s="1823"/>
      <c r="H89" s="1823"/>
      <c r="I89" s="1823"/>
      <c r="J89" s="1823"/>
      <c r="K89" s="1823"/>
      <c r="M89" s="1831"/>
      <c r="O89" s="1831"/>
      <c r="Q89" s="1831"/>
    </row>
    <row r="90" spans="2:17" s="1825" customFormat="1" ht="12">
      <c r="B90" s="1819"/>
      <c r="C90" s="1842"/>
      <c r="D90" s="1828"/>
      <c r="E90" s="1828"/>
      <c r="F90" s="1823"/>
      <c r="G90" s="1823"/>
      <c r="H90" s="1823"/>
      <c r="I90" s="1823"/>
      <c r="J90" s="1823"/>
      <c r="K90" s="1823"/>
      <c r="M90" s="1831"/>
      <c r="O90" s="1831"/>
      <c r="Q90" s="1831"/>
    </row>
    <row r="91" spans="2:17" s="1825" customFormat="1" ht="12">
      <c r="B91" s="1819"/>
      <c r="C91" s="1842"/>
      <c r="D91" s="1828"/>
      <c r="E91" s="1828"/>
      <c r="F91" s="1843"/>
      <c r="G91" s="1843"/>
      <c r="H91" s="1843"/>
      <c r="I91" s="1843"/>
      <c r="J91" s="1843"/>
      <c r="K91" s="1843"/>
      <c r="M91" s="1831"/>
      <c r="O91" s="1831"/>
      <c r="Q91" s="1831"/>
    </row>
    <row r="92" spans="2:17" s="1825" customFormat="1" ht="12">
      <c r="B92" s="1819"/>
      <c r="C92" s="1842"/>
      <c r="D92" s="1828"/>
      <c r="E92" s="1828"/>
      <c r="F92" s="1843"/>
      <c r="G92" s="1843"/>
      <c r="H92" s="1843"/>
      <c r="I92" s="1843"/>
      <c r="J92" s="1843"/>
      <c r="K92" s="1843"/>
      <c r="M92" s="1831"/>
      <c r="O92" s="1831"/>
      <c r="Q92" s="1831"/>
    </row>
    <row r="93" spans="2:17" s="1825" customFormat="1" ht="12">
      <c r="B93" s="1819"/>
      <c r="C93" s="1842"/>
      <c r="D93" s="1828"/>
      <c r="E93" s="1828"/>
      <c r="F93" s="1843"/>
      <c r="G93" s="1843"/>
      <c r="H93" s="1843"/>
      <c r="I93" s="1843"/>
      <c r="J93" s="1843"/>
      <c r="K93" s="1843"/>
      <c r="M93" s="1831"/>
      <c r="O93" s="1831"/>
      <c r="Q93" s="1831"/>
    </row>
    <row r="94" spans="2:17" s="1825" customFormat="1" ht="12">
      <c r="B94" s="1819"/>
      <c r="C94" s="1842"/>
      <c r="D94" s="1823"/>
      <c r="E94" s="1823"/>
      <c r="F94" s="1823"/>
      <c r="G94" s="1843"/>
      <c r="H94" s="1843"/>
      <c r="I94" s="1843"/>
      <c r="J94" s="1843"/>
      <c r="K94" s="1843"/>
      <c r="M94" s="1831"/>
      <c r="O94" s="1831"/>
      <c r="Q94" s="1831"/>
    </row>
    <row r="95" spans="2:17" s="1825" customFormat="1" ht="12">
      <c r="B95" s="1819"/>
      <c r="C95" s="1830"/>
      <c r="D95" s="1823"/>
      <c r="E95" s="1823"/>
      <c r="F95" s="1823"/>
      <c r="G95" s="1823"/>
      <c r="H95" s="1823"/>
      <c r="I95" s="1823"/>
      <c r="J95" s="1823"/>
      <c r="K95" s="1823"/>
      <c r="M95" s="1831"/>
      <c r="O95" s="1831"/>
      <c r="Q95" s="1831"/>
    </row>
    <row r="96" spans="2:17" s="1825" customFormat="1" ht="12">
      <c r="B96" s="1819"/>
      <c r="C96" s="1842"/>
      <c r="D96" s="1823"/>
      <c r="E96" s="1823"/>
      <c r="F96" s="1823"/>
      <c r="G96" s="1823"/>
      <c r="H96" s="1823"/>
      <c r="I96" s="1823"/>
      <c r="J96" s="1823"/>
      <c r="K96" s="1823"/>
      <c r="M96" s="1831"/>
      <c r="O96" s="1831"/>
      <c r="Q96" s="1831"/>
    </row>
    <row r="97" spans="2:17" s="1825" customFormat="1" ht="12">
      <c r="B97" s="1819"/>
      <c r="C97" s="1842"/>
      <c r="D97" s="1823"/>
      <c r="E97" s="1823"/>
      <c r="F97" s="1823"/>
      <c r="G97" s="1823"/>
      <c r="H97" s="1823"/>
      <c r="I97" s="1823"/>
      <c r="J97" s="1823"/>
      <c r="K97" s="1823"/>
      <c r="M97" s="1831"/>
      <c r="O97" s="1831"/>
      <c r="Q97" s="1831"/>
    </row>
    <row r="98" spans="2:17" s="1825" customFormat="1" ht="12">
      <c r="B98" s="1819"/>
      <c r="C98" s="1830"/>
      <c r="D98" s="1828"/>
      <c r="E98" s="1823"/>
      <c r="F98" s="1823"/>
      <c r="G98" s="1823"/>
      <c r="H98" s="1823"/>
      <c r="I98" s="1823"/>
      <c r="J98" s="1823"/>
      <c r="K98" s="1823"/>
      <c r="M98" s="1831"/>
      <c r="O98" s="1831"/>
      <c r="Q98" s="1831"/>
    </row>
    <row r="99" spans="2:17" s="1825" customFormat="1" ht="12">
      <c r="B99" s="1819"/>
      <c r="C99" s="1842"/>
      <c r="D99" s="1828"/>
      <c r="E99" s="1823"/>
      <c r="F99" s="1843"/>
      <c r="G99" s="1843"/>
      <c r="H99" s="1843"/>
      <c r="I99" s="1843"/>
      <c r="J99" s="1843"/>
      <c r="K99" s="1843"/>
      <c r="M99" s="1831"/>
      <c r="O99" s="1831"/>
      <c r="Q99" s="1831"/>
    </row>
    <row r="100" spans="2:17" s="1825" customFormat="1" ht="12">
      <c r="B100" s="1819"/>
      <c r="C100" s="1830"/>
      <c r="D100" s="1828"/>
      <c r="E100" s="1823"/>
      <c r="F100" s="1843"/>
      <c r="G100" s="1843"/>
      <c r="H100" s="1843"/>
      <c r="I100" s="1843"/>
      <c r="J100" s="1843"/>
      <c r="K100" s="1843"/>
      <c r="M100" s="1831"/>
      <c r="O100" s="1831"/>
      <c r="Q100" s="1831"/>
    </row>
    <row r="101" spans="2:17" s="1825" customFormat="1" ht="12">
      <c r="B101" s="1819"/>
      <c r="C101" s="1827"/>
      <c r="D101" s="1819"/>
      <c r="E101" s="1828"/>
      <c r="F101" s="1823"/>
      <c r="G101" s="1823"/>
      <c r="H101" s="1823"/>
      <c r="I101" s="1823"/>
      <c r="J101" s="1823"/>
      <c r="K101" s="1823"/>
      <c r="M101" s="1831"/>
      <c r="O101" s="1831"/>
      <c r="Q101" s="1831"/>
    </row>
    <row r="102" spans="2:17" s="1825" customFormat="1" ht="12">
      <c r="B102" s="1819"/>
      <c r="C102" s="1827"/>
      <c r="D102" s="1819"/>
      <c r="E102" s="1828"/>
      <c r="F102" s="1823"/>
      <c r="G102" s="1823"/>
      <c r="H102" s="1823"/>
      <c r="I102" s="1823"/>
      <c r="J102" s="1823"/>
      <c r="K102" s="1823"/>
      <c r="M102" s="1831"/>
      <c r="O102" s="1831"/>
      <c r="Q102" s="1831"/>
    </row>
    <row r="103" spans="2:17" s="1825" customFormat="1" ht="12">
      <c r="B103" s="1819"/>
      <c r="C103" s="1827"/>
      <c r="D103" s="1819"/>
      <c r="E103" s="1828"/>
      <c r="F103" s="1823"/>
      <c r="G103" s="1823"/>
      <c r="H103" s="1823"/>
      <c r="I103" s="1823"/>
      <c r="J103" s="1823"/>
      <c r="K103" s="1823"/>
      <c r="M103" s="1831"/>
      <c r="O103" s="1831"/>
      <c r="Q103" s="1831"/>
    </row>
    <row r="104" spans="2:17" s="1825" customFormat="1" ht="18">
      <c r="B104" s="1819"/>
      <c r="C104" s="1827"/>
      <c r="D104" s="1819"/>
      <c r="E104" s="1840"/>
      <c r="F104" s="1840"/>
      <c r="G104" s="1839"/>
      <c r="H104" s="1839"/>
      <c r="I104" s="1839"/>
      <c r="J104" s="1839"/>
      <c r="K104" s="1839"/>
      <c r="M104" s="1831"/>
      <c r="O104" s="1831"/>
      <c r="Q104" s="1831"/>
    </row>
    <row r="105" spans="2:17" s="1825" customFormat="1" ht="12">
      <c r="B105" s="1819"/>
      <c r="C105" s="1827"/>
      <c r="D105" s="1819"/>
      <c r="E105" s="1819"/>
      <c r="F105" s="1819"/>
      <c r="G105" s="1839"/>
      <c r="H105" s="1839"/>
      <c r="I105" s="1839"/>
      <c r="J105" s="1839"/>
      <c r="K105" s="1839"/>
      <c r="M105" s="1831"/>
      <c r="O105" s="1831"/>
      <c r="Q105" s="1831"/>
    </row>
    <row r="106" spans="2:17" s="1825" customFormat="1" ht="12">
      <c r="B106" s="1819"/>
      <c r="C106" s="1827"/>
      <c r="D106" s="1819"/>
      <c r="E106" s="1819"/>
      <c r="F106" s="1819"/>
      <c r="G106" s="1819"/>
      <c r="H106" s="1819"/>
      <c r="I106" s="1819"/>
      <c r="J106" s="1819"/>
      <c r="K106" s="1819"/>
      <c r="L106" s="1841"/>
      <c r="M106" s="1831"/>
      <c r="O106" s="1831"/>
      <c r="Q106" s="1831"/>
    </row>
    <row r="107" spans="2:17" s="1825" customFormat="1" ht="12">
      <c r="B107" s="1819"/>
      <c r="C107" s="1842"/>
      <c r="D107" s="1828"/>
      <c r="E107" s="1828"/>
      <c r="F107" s="1843"/>
      <c r="G107" s="1843"/>
      <c r="H107" s="1843"/>
      <c r="I107" s="1843"/>
      <c r="J107" s="1843"/>
      <c r="K107" s="1843"/>
      <c r="M107" s="1831"/>
      <c r="O107" s="1831"/>
      <c r="Q107" s="1831"/>
    </row>
    <row r="108" spans="2:17" s="1825" customFormat="1" ht="12">
      <c r="B108" s="1819"/>
      <c r="C108" s="1830"/>
      <c r="D108" s="1828"/>
      <c r="E108" s="1828"/>
      <c r="F108" s="1843"/>
      <c r="G108" s="1843"/>
      <c r="H108" s="1843"/>
      <c r="I108" s="1843"/>
      <c r="J108" s="1843"/>
      <c r="K108" s="1843"/>
      <c r="M108" s="1831"/>
      <c r="O108" s="1831"/>
      <c r="Q108" s="1831"/>
    </row>
    <row r="109" spans="2:17" s="1825" customFormat="1" ht="12.75">
      <c r="B109" s="1819"/>
      <c r="C109" s="1842"/>
      <c r="D109" s="1828"/>
      <c r="E109" s="1829"/>
      <c r="F109" s="1829"/>
      <c r="G109" s="1823"/>
      <c r="H109" s="1823"/>
      <c r="I109" s="1823"/>
      <c r="J109" s="1823"/>
      <c r="K109" s="1823"/>
      <c r="M109" s="1831"/>
      <c r="O109" s="1831"/>
      <c r="Q109" s="1831"/>
    </row>
    <row r="110" spans="2:17" s="1825" customFormat="1" ht="12">
      <c r="B110" s="1819"/>
      <c r="C110" s="1827"/>
      <c r="D110" s="1819"/>
      <c r="E110" s="1828"/>
      <c r="F110" s="1823"/>
      <c r="G110" s="1823"/>
      <c r="H110" s="1823"/>
      <c r="I110" s="1823"/>
      <c r="J110" s="1823"/>
      <c r="K110" s="1823"/>
      <c r="M110" s="1831"/>
      <c r="O110" s="1831"/>
      <c r="Q110" s="1831"/>
    </row>
    <row r="111" spans="2:17" s="1825" customFormat="1" ht="12">
      <c r="B111" s="1819"/>
      <c r="C111" s="1827"/>
      <c r="D111" s="1819"/>
      <c r="E111" s="1819"/>
      <c r="F111" s="1819"/>
      <c r="G111" s="1839"/>
      <c r="H111" s="1839"/>
      <c r="I111" s="1839"/>
      <c r="J111" s="1839"/>
      <c r="K111" s="1839"/>
      <c r="M111" s="1831"/>
      <c r="O111" s="1831"/>
      <c r="Q111" s="1831"/>
    </row>
    <row r="112" spans="2:17" s="1825" customFormat="1" ht="12">
      <c r="B112" s="1819"/>
      <c r="C112" s="1827"/>
      <c r="D112" s="1819"/>
      <c r="E112" s="1819"/>
      <c r="F112" s="1819"/>
      <c r="G112" s="1839"/>
      <c r="H112" s="1839"/>
      <c r="I112" s="1839"/>
      <c r="J112" s="1839"/>
      <c r="K112" s="1839"/>
      <c r="M112" s="1831"/>
      <c r="O112" s="1831"/>
      <c r="Q112" s="1831"/>
    </row>
    <row r="113" spans="2:17" s="1825" customFormat="1" ht="12">
      <c r="B113" s="1819"/>
      <c r="C113" s="1827"/>
      <c r="D113" s="1819"/>
      <c r="E113" s="1819"/>
      <c r="F113" s="1819"/>
      <c r="G113" s="1839"/>
      <c r="H113" s="1839"/>
      <c r="I113" s="1839"/>
      <c r="J113" s="1839"/>
      <c r="K113" s="1839"/>
      <c r="M113" s="1831"/>
      <c r="O113" s="1831"/>
      <c r="Q113" s="1831"/>
    </row>
    <row r="114" spans="2:17" s="1825" customFormat="1" ht="12">
      <c r="B114" s="1819"/>
      <c r="C114" s="1827"/>
      <c r="D114" s="1819"/>
      <c r="E114" s="1819"/>
      <c r="F114" s="1819"/>
      <c r="G114" s="1839"/>
      <c r="H114" s="1839"/>
      <c r="I114" s="1839"/>
      <c r="J114" s="1839"/>
      <c r="K114" s="1839"/>
      <c r="M114" s="1831"/>
      <c r="O114" s="1831"/>
      <c r="Q114" s="1831"/>
    </row>
    <row r="115" spans="2:17" s="1825" customFormat="1" ht="12">
      <c r="B115" s="1819"/>
      <c r="C115" s="1827"/>
      <c r="D115" s="1819"/>
      <c r="E115" s="1819"/>
      <c r="F115" s="1819"/>
      <c r="G115" s="1839"/>
      <c r="H115" s="1839"/>
      <c r="I115" s="1839"/>
      <c r="J115" s="1839"/>
      <c r="K115" s="1839"/>
      <c r="M115" s="1831"/>
      <c r="O115" s="1831"/>
      <c r="Q115" s="1831"/>
    </row>
    <row r="116" spans="2:17" s="1825" customFormat="1" ht="12">
      <c r="B116" s="1819"/>
      <c r="C116" s="1827"/>
      <c r="D116" s="1819"/>
      <c r="E116" s="1819"/>
      <c r="F116" s="1819"/>
      <c r="G116" s="1839"/>
      <c r="H116" s="1839"/>
      <c r="I116" s="1839"/>
      <c r="J116" s="1839"/>
      <c r="K116" s="1839"/>
      <c r="M116" s="1831"/>
      <c r="O116" s="1831"/>
      <c r="Q116" s="1831"/>
    </row>
  </sheetData>
  <sheetProtection/>
  <mergeCells count="3">
    <mergeCell ref="B1:AC1"/>
    <mergeCell ref="B2:AC2"/>
    <mergeCell ref="I4:J4"/>
  </mergeCells>
  <printOptions/>
  <pageMargins left="0.5511811023622047" right="0.4724409448818898" top="0.6299212598425197" bottom="0.2362204724409449" header="0.2362204724409449" footer="0.2362204724409449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16"/>
  <sheetViews>
    <sheetView showGridLines="0" workbookViewId="0" topLeftCell="A1">
      <selection activeCell="B1" sqref="B1:M1"/>
    </sheetView>
  </sheetViews>
  <sheetFormatPr defaultColWidth="11.421875" defaultRowHeight="12.75"/>
  <cols>
    <col min="1" max="1" width="1.8515625" style="0" customWidth="1"/>
    <col min="2" max="2" width="6.00390625" style="0" customWidth="1"/>
    <col min="3" max="3" width="32.421875" style="915" customWidth="1"/>
    <col min="4" max="4" width="5.421875" style="94" customWidth="1"/>
    <col min="5" max="5" width="10.8515625" style="94" customWidth="1"/>
    <col min="6" max="6" width="7.8515625" style="0" customWidth="1"/>
    <col min="7" max="7" width="14.8515625" style="0" customWidth="1"/>
    <col min="8" max="8" width="6.421875" style="0" customWidth="1"/>
    <col min="9" max="9" width="9.00390625" style="0" customWidth="1"/>
    <col min="10" max="10" width="8.28125" style="0" customWidth="1"/>
    <col min="11" max="11" width="8.8515625" style="0" customWidth="1"/>
    <col min="13" max="13" width="9.8515625" style="94" customWidth="1"/>
    <col min="14" max="14" width="9.421875" style="0" customWidth="1"/>
    <col min="15" max="15" width="8.8515625" style="0" customWidth="1"/>
  </cols>
  <sheetData>
    <row r="1" spans="2:13" ht="21">
      <c r="B1" s="1846" t="s">
        <v>1256</v>
      </c>
      <c r="C1" s="1854"/>
      <c r="D1" s="1854"/>
      <c r="E1" s="1854"/>
      <c r="F1" s="1854"/>
      <c r="G1" s="1854"/>
      <c r="H1" s="1854"/>
      <c r="I1" s="1854"/>
      <c r="J1" s="1854"/>
      <c r="K1" s="1854"/>
      <c r="L1" s="1854"/>
      <c r="M1" s="1854"/>
    </row>
    <row r="2" spans="2:13" ht="21">
      <c r="B2" s="1846" t="s">
        <v>1257</v>
      </c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</row>
    <row r="3" spans="2:13" ht="24.75" customHeight="1">
      <c r="B3" s="134"/>
      <c r="C3" s="136"/>
      <c r="D3" s="134"/>
      <c r="E3" s="664"/>
      <c r="F3" s="664"/>
      <c r="G3" s="870"/>
      <c r="H3" s="870"/>
      <c r="I3" s="870"/>
      <c r="J3" s="870"/>
      <c r="K3" s="870"/>
      <c r="L3" s="870"/>
      <c r="M3" s="134"/>
    </row>
    <row r="4" spans="2:13" ht="18" thickBot="1">
      <c r="B4" s="140" t="s">
        <v>1258</v>
      </c>
      <c r="C4" s="140"/>
      <c r="D4" s="140"/>
      <c r="E4" s="870"/>
      <c r="F4" s="870"/>
      <c r="G4" s="870"/>
      <c r="H4" s="870"/>
      <c r="I4" s="870"/>
      <c r="J4" s="870"/>
      <c r="K4" s="870"/>
      <c r="L4" s="870"/>
      <c r="M4" s="871"/>
    </row>
    <row r="5" spans="2:12" s="8" customFormat="1" ht="18" customHeight="1" thickBot="1">
      <c r="B5" s="872" t="s">
        <v>91</v>
      </c>
      <c r="C5" s="873" t="s">
        <v>93</v>
      </c>
      <c r="D5" s="165" t="s">
        <v>370</v>
      </c>
      <c r="E5" s="165" t="s">
        <v>94</v>
      </c>
      <c r="F5" s="165" t="s">
        <v>95</v>
      </c>
      <c r="G5" s="874" t="s">
        <v>96</v>
      </c>
      <c r="H5" s="875"/>
      <c r="I5" s="164" t="s">
        <v>3</v>
      </c>
      <c r="J5" s="165" t="s">
        <v>4</v>
      </c>
      <c r="K5" s="876" t="s">
        <v>5</v>
      </c>
      <c r="L5" s="872" t="s">
        <v>1</v>
      </c>
    </row>
    <row r="6" spans="2:12" ht="12">
      <c r="B6" s="444">
        <v>1</v>
      </c>
      <c r="C6" s="877" t="s">
        <v>1259</v>
      </c>
      <c r="D6" s="440"/>
      <c r="E6" s="440">
        <v>3022</v>
      </c>
      <c r="F6" s="440">
        <v>489</v>
      </c>
      <c r="G6" s="878" t="s">
        <v>1260</v>
      </c>
      <c r="H6" s="879"/>
      <c r="I6" s="880" t="s">
        <v>1261</v>
      </c>
      <c r="J6" s="881">
        <v>295.6</v>
      </c>
      <c r="K6" s="882" t="s">
        <v>1261</v>
      </c>
      <c r="L6" s="883">
        <v>295.6</v>
      </c>
    </row>
    <row r="7" spans="2:12" ht="12">
      <c r="B7" s="451">
        <v>2</v>
      </c>
      <c r="C7" s="884" t="s">
        <v>1262</v>
      </c>
      <c r="D7" s="382"/>
      <c r="E7" s="382">
        <v>3022</v>
      </c>
      <c r="F7" s="382">
        <v>489</v>
      </c>
      <c r="G7" s="478" t="s">
        <v>1260</v>
      </c>
      <c r="H7" s="887"/>
      <c r="I7" s="888" t="s">
        <v>1261</v>
      </c>
      <c r="J7" s="889">
        <v>291.6</v>
      </c>
      <c r="K7" s="890">
        <v>285.6</v>
      </c>
      <c r="L7" s="891">
        <v>291.6</v>
      </c>
    </row>
    <row r="8" spans="2:12" ht="12">
      <c r="B8" s="451">
        <v>3</v>
      </c>
      <c r="C8" s="884" t="s">
        <v>1263</v>
      </c>
      <c r="D8" s="382"/>
      <c r="E8" s="382">
        <v>3022</v>
      </c>
      <c r="F8" s="382">
        <v>489</v>
      </c>
      <c r="G8" s="478" t="s">
        <v>1260</v>
      </c>
      <c r="H8" s="887"/>
      <c r="I8" s="888">
        <v>279.1</v>
      </c>
      <c r="J8" s="889">
        <v>273.9</v>
      </c>
      <c r="K8" s="890" t="s">
        <v>1261</v>
      </c>
      <c r="L8" s="891">
        <v>279.1</v>
      </c>
    </row>
    <row r="9" spans="2:12" ht="12">
      <c r="B9" s="892">
        <v>4</v>
      </c>
      <c r="C9" s="884" t="s">
        <v>1264</v>
      </c>
      <c r="D9" s="382"/>
      <c r="E9" s="382">
        <v>3022</v>
      </c>
      <c r="F9" s="382">
        <v>489</v>
      </c>
      <c r="G9" s="478" t="s">
        <v>1260</v>
      </c>
      <c r="H9" s="887"/>
      <c r="I9" s="888">
        <v>242.5</v>
      </c>
      <c r="J9" s="889" t="s">
        <v>1261</v>
      </c>
      <c r="K9" s="890">
        <v>269.9</v>
      </c>
      <c r="L9" s="891">
        <v>269.9</v>
      </c>
    </row>
    <row r="10" spans="2:12" ht="12">
      <c r="B10" s="892">
        <v>5</v>
      </c>
      <c r="C10" s="884" t="s">
        <v>1265</v>
      </c>
      <c r="D10" s="382"/>
      <c r="E10" s="382">
        <v>3012</v>
      </c>
      <c r="F10" s="382">
        <v>1000</v>
      </c>
      <c r="G10" s="478" t="s">
        <v>1266</v>
      </c>
      <c r="H10" s="887"/>
      <c r="I10" s="888">
        <v>268.9</v>
      </c>
      <c r="J10" s="889">
        <v>262.9</v>
      </c>
      <c r="K10" s="890">
        <v>267.9</v>
      </c>
      <c r="L10" s="891">
        <v>268.9</v>
      </c>
    </row>
    <row r="11" spans="2:12" ht="12">
      <c r="B11" s="892">
        <v>6</v>
      </c>
      <c r="C11" s="884" t="s">
        <v>1267</v>
      </c>
      <c r="D11" s="382"/>
      <c r="E11" s="382">
        <v>3012</v>
      </c>
      <c r="F11" s="382">
        <v>1000</v>
      </c>
      <c r="G11" s="478" t="s">
        <v>1266</v>
      </c>
      <c r="H11" s="887"/>
      <c r="I11" s="888">
        <v>266.5</v>
      </c>
      <c r="J11" s="889" t="s">
        <v>1261</v>
      </c>
      <c r="K11" s="890" t="s">
        <v>1261</v>
      </c>
      <c r="L11" s="891">
        <v>266.5</v>
      </c>
    </row>
    <row r="12" spans="2:12" ht="12">
      <c r="B12" s="892">
        <v>7</v>
      </c>
      <c r="C12" s="884" t="s">
        <v>1268</v>
      </c>
      <c r="D12" s="382" t="s">
        <v>121</v>
      </c>
      <c r="E12" s="382">
        <v>3022</v>
      </c>
      <c r="F12" s="382">
        <v>489</v>
      </c>
      <c r="G12" s="478" t="s">
        <v>1260</v>
      </c>
      <c r="H12" s="887"/>
      <c r="I12" s="888" t="s">
        <v>1261</v>
      </c>
      <c r="J12" s="889">
        <v>235.4</v>
      </c>
      <c r="K12" s="890">
        <v>229.2</v>
      </c>
      <c r="L12" s="891">
        <v>235.4</v>
      </c>
    </row>
    <row r="13" spans="2:12" ht="12">
      <c r="B13" s="892" t="s">
        <v>748</v>
      </c>
      <c r="C13" s="884" t="s">
        <v>1269</v>
      </c>
      <c r="D13" s="382"/>
      <c r="E13" s="382">
        <v>3002</v>
      </c>
      <c r="F13" s="382">
        <v>261</v>
      </c>
      <c r="G13" s="478" t="s">
        <v>1270</v>
      </c>
      <c r="H13" s="887"/>
      <c r="I13" s="893"/>
      <c r="J13" s="894"/>
      <c r="K13" s="895"/>
      <c r="L13" s="896"/>
    </row>
    <row r="14" spans="2:12" ht="12">
      <c r="B14" s="892" t="s">
        <v>748</v>
      </c>
      <c r="C14" s="884" t="s">
        <v>1271</v>
      </c>
      <c r="D14" s="382"/>
      <c r="E14" s="382">
        <v>3012</v>
      </c>
      <c r="F14" s="382">
        <v>1000</v>
      </c>
      <c r="G14" s="478" t="s">
        <v>1266</v>
      </c>
      <c r="H14" s="887"/>
      <c r="I14" s="893"/>
      <c r="J14" s="894"/>
      <c r="K14" s="895"/>
      <c r="L14" s="896"/>
    </row>
    <row r="15" spans="2:15" ht="12.75" thickBot="1">
      <c r="B15" s="897" t="s">
        <v>748</v>
      </c>
      <c r="C15" s="898" t="s">
        <v>1272</v>
      </c>
      <c r="D15" s="462"/>
      <c r="E15" s="462">
        <v>3022</v>
      </c>
      <c r="F15" s="462">
        <v>489</v>
      </c>
      <c r="G15" s="899" t="s">
        <v>1260</v>
      </c>
      <c r="H15" s="900"/>
      <c r="I15" s="901"/>
      <c r="J15" s="902"/>
      <c r="K15" s="903"/>
      <c r="L15" s="904"/>
      <c r="N15" s="17"/>
      <c r="O15" s="17"/>
    </row>
    <row r="16" spans="2:13" ht="24.75" customHeight="1" thickBot="1">
      <c r="B16" s="905"/>
      <c r="C16" s="906"/>
      <c r="D16" s="907"/>
      <c r="E16" s="907"/>
      <c r="F16" s="907"/>
      <c r="G16" s="906"/>
      <c r="H16" s="906"/>
      <c r="I16" s="906"/>
      <c r="J16" s="906"/>
      <c r="K16" s="906"/>
      <c r="L16" s="906"/>
      <c r="M16" s="908"/>
    </row>
    <row r="17" spans="2:13" ht="16.5">
      <c r="B17" s="140" t="s">
        <v>1273</v>
      </c>
      <c r="C17" s="158"/>
      <c r="D17" s="158"/>
      <c r="E17" s="909"/>
      <c r="F17" s="909"/>
      <c r="G17" s="909"/>
      <c r="H17" s="909"/>
      <c r="I17" s="909"/>
      <c r="J17" s="1863" t="s">
        <v>1274</v>
      </c>
      <c r="K17" s="1864"/>
      <c r="L17" s="1865"/>
      <c r="M17" s="910"/>
    </row>
    <row r="18" spans="2:13" ht="13.5" customHeight="1">
      <c r="B18" s="140"/>
      <c r="C18" s="158"/>
      <c r="D18" s="158"/>
      <c r="E18" s="909"/>
      <c r="F18" s="909"/>
      <c r="G18" s="909"/>
      <c r="H18" s="909"/>
      <c r="I18" s="909"/>
      <c r="J18" s="911" t="s">
        <v>1359</v>
      </c>
      <c r="K18" s="912"/>
      <c r="L18" s="913">
        <v>272.5</v>
      </c>
      <c r="M18" s="914"/>
    </row>
    <row r="19" spans="2:12" ht="12.75" customHeight="1">
      <c r="B19" s="140"/>
      <c r="E19" s="909"/>
      <c r="F19" s="909"/>
      <c r="G19" s="909"/>
      <c r="H19" s="909"/>
      <c r="I19" s="909"/>
      <c r="J19" s="911" t="s">
        <v>1360</v>
      </c>
      <c r="K19" s="912"/>
      <c r="L19" s="916">
        <v>275</v>
      </c>
    </row>
    <row r="20" spans="2:12" ht="12.75" customHeight="1" thickBot="1">
      <c r="B20" s="140"/>
      <c r="E20" s="909"/>
      <c r="F20" s="909"/>
      <c r="G20" s="909"/>
      <c r="H20" s="909"/>
      <c r="I20" s="909"/>
      <c r="J20" s="1859" t="s">
        <v>1361</v>
      </c>
      <c r="K20" s="1860"/>
      <c r="L20" s="917">
        <v>313</v>
      </c>
    </row>
    <row r="21" spans="2:13" ht="10.5" customHeight="1" thickBot="1">
      <c r="B21" s="140"/>
      <c r="C21" s="918"/>
      <c r="D21" s="919"/>
      <c r="E21" s="909"/>
      <c r="F21" s="909"/>
      <c r="G21" s="909"/>
      <c r="H21" s="909"/>
      <c r="I21" s="909"/>
      <c r="J21" s="909"/>
      <c r="K21" s="909"/>
      <c r="L21" s="909"/>
      <c r="M21" s="920"/>
    </row>
    <row r="22" spans="2:13" s="8" customFormat="1" ht="13.5" thickBot="1">
      <c r="B22" s="872" t="s">
        <v>91</v>
      </c>
      <c r="C22" s="873" t="s">
        <v>93</v>
      </c>
      <c r="D22" s="165" t="s">
        <v>370</v>
      </c>
      <c r="E22" s="165" t="s">
        <v>94</v>
      </c>
      <c r="F22" s="165" t="s">
        <v>95</v>
      </c>
      <c r="G22" s="921" t="s">
        <v>96</v>
      </c>
      <c r="H22" s="922" t="s">
        <v>1275</v>
      </c>
      <c r="I22" s="164" t="s">
        <v>3</v>
      </c>
      <c r="J22" s="165" t="s">
        <v>4</v>
      </c>
      <c r="K22" s="923" t="s">
        <v>5</v>
      </c>
      <c r="L22" s="1862" t="s">
        <v>1</v>
      </c>
      <c r="M22" s="1858"/>
    </row>
    <row r="23" spans="2:13" ht="12.75" customHeight="1">
      <c r="B23" s="451">
        <v>1</v>
      </c>
      <c r="C23" s="924" t="s">
        <v>1263</v>
      </c>
      <c r="D23" s="925"/>
      <c r="E23" s="382">
        <v>3022</v>
      </c>
      <c r="F23" s="382">
        <v>489</v>
      </c>
      <c r="G23" s="926" t="s">
        <v>1260</v>
      </c>
      <c r="H23" s="927">
        <v>2</v>
      </c>
      <c r="I23" s="888">
        <v>266.5</v>
      </c>
      <c r="J23" s="889"/>
      <c r="K23" s="1146">
        <v>262.5</v>
      </c>
      <c r="L23" s="1143">
        <f>MAX(I23:K23)</f>
        <v>266.5</v>
      </c>
      <c r="M23" s="1141">
        <v>0.9690909090909091</v>
      </c>
    </row>
    <row r="24" spans="2:13" ht="12">
      <c r="B24" s="451">
        <v>2</v>
      </c>
      <c r="C24" s="924" t="s">
        <v>1263</v>
      </c>
      <c r="D24" s="925"/>
      <c r="E24" s="382">
        <v>3022</v>
      </c>
      <c r="F24" s="382">
        <v>489</v>
      </c>
      <c r="G24" s="926" t="s">
        <v>1260</v>
      </c>
      <c r="H24" s="927">
        <v>1</v>
      </c>
      <c r="I24" s="888">
        <v>259.6</v>
      </c>
      <c r="J24" s="889">
        <v>256.3</v>
      </c>
      <c r="K24" s="1146">
        <v>251.1</v>
      </c>
      <c r="L24" s="1144">
        <f aca="true" t="shared" si="0" ref="L24:L32">MAX(I24:K24)</f>
        <v>259.6</v>
      </c>
      <c r="M24" s="1141">
        <v>0.9526605504587156</v>
      </c>
    </row>
    <row r="25" spans="2:13" ht="12">
      <c r="B25" s="451">
        <v>3</v>
      </c>
      <c r="C25" s="924" t="s">
        <v>1276</v>
      </c>
      <c r="D25" s="925"/>
      <c r="E25" s="382">
        <v>3022</v>
      </c>
      <c r="F25" s="382">
        <v>489</v>
      </c>
      <c r="G25" s="926" t="s">
        <v>1260</v>
      </c>
      <c r="H25" s="927">
        <v>3</v>
      </c>
      <c r="I25" s="888">
        <v>295.8</v>
      </c>
      <c r="J25" s="889">
        <v>288</v>
      </c>
      <c r="K25" s="1146" t="s">
        <v>1261</v>
      </c>
      <c r="L25" s="1144">
        <f t="shared" si="0"/>
        <v>295.8</v>
      </c>
      <c r="M25" s="1141">
        <v>0.9450479233226837</v>
      </c>
    </row>
    <row r="26" spans="2:13" ht="12">
      <c r="B26" s="892">
        <v>4</v>
      </c>
      <c r="C26" s="924" t="s">
        <v>1264</v>
      </c>
      <c r="D26" s="925"/>
      <c r="E26" s="382">
        <v>3022</v>
      </c>
      <c r="F26" s="382">
        <v>489</v>
      </c>
      <c r="G26" s="926" t="s">
        <v>1260</v>
      </c>
      <c r="H26" s="927">
        <v>1</v>
      </c>
      <c r="I26" s="888" t="s">
        <v>1261</v>
      </c>
      <c r="J26" s="889">
        <v>251.2</v>
      </c>
      <c r="K26" s="1146" t="s">
        <v>1261</v>
      </c>
      <c r="L26" s="1144">
        <f t="shared" si="0"/>
        <v>251.2</v>
      </c>
      <c r="M26" s="1141">
        <v>0.9218348623853211</v>
      </c>
    </row>
    <row r="27" spans="2:13" ht="12">
      <c r="B27" s="892">
        <v>5</v>
      </c>
      <c r="C27" s="924" t="s">
        <v>1277</v>
      </c>
      <c r="D27" s="925" t="s">
        <v>85</v>
      </c>
      <c r="E27" s="382">
        <v>3022</v>
      </c>
      <c r="F27" s="382">
        <v>489</v>
      </c>
      <c r="G27" s="926" t="s">
        <v>1260</v>
      </c>
      <c r="H27" s="927">
        <v>1</v>
      </c>
      <c r="I27" s="888">
        <v>246.1</v>
      </c>
      <c r="J27" s="889"/>
      <c r="K27" s="1146" t="s">
        <v>1261</v>
      </c>
      <c r="L27" s="1144">
        <f t="shared" si="0"/>
        <v>246.1</v>
      </c>
      <c r="M27" s="1141">
        <v>0.9031192660550459</v>
      </c>
    </row>
    <row r="28" spans="2:13" ht="12">
      <c r="B28" s="892">
        <v>6</v>
      </c>
      <c r="C28" s="924" t="s">
        <v>1272</v>
      </c>
      <c r="D28" s="925"/>
      <c r="E28" s="382">
        <v>3022</v>
      </c>
      <c r="F28" s="382">
        <v>489</v>
      </c>
      <c r="G28" s="926" t="s">
        <v>1260</v>
      </c>
      <c r="H28" s="927">
        <v>1</v>
      </c>
      <c r="I28" s="888">
        <v>243.5</v>
      </c>
      <c r="J28" s="889">
        <v>234.2</v>
      </c>
      <c r="K28" s="1146" t="s">
        <v>1261</v>
      </c>
      <c r="L28" s="1144">
        <f t="shared" si="0"/>
        <v>243.5</v>
      </c>
      <c r="M28" s="1141">
        <v>0.8935779816513761</v>
      </c>
    </row>
    <row r="29" spans="2:13" ht="12">
      <c r="B29" s="892">
        <v>7</v>
      </c>
      <c r="C29" s="924" t="s">
        <v>1278</v>
      </c>
      <c r="D29" s="925"/>
      <c r="E29" s="382">
        <v>3022</v>
      </c>
      <c r="F29" s="382">
        <v>489</v>
      </c>
      <c r="G29" s="926" t="s">
        <v>1260</v>
      </c>
      <c r="H29" s="927">
        <v>1</v>
      </c>
      <c r="I29" s="888" t="s">
        <v>1261</v>
      </c>
      <c r="J29" s="889">
        <v>236.3</v>
      </c>
      <c r="K29" s="1146">
        <v>234.2</v>
      </c>
      <c r="L29" s="1144">
        <f t="shared" si="0"/>
        <v>236.3</v>
      </c>
      <c r="M29" s="1141">
        <v>0.8671559633027522</v>
      </c>
    </row>
    <row r="30" spans="2:13" ht="12">
      <c r="B30" s="892">
        <v>8</v>
      </c>
      <c r="C30" s="924" t="s">
        <v>1271</v>
      </c>
      <c r="D30" s="925"/>
      <c r="E30" s="382">
        <v>3012</v>
      </c>
      <c r="F30" s="382">
        <v>1000</v>
      </c>
      <c r="G30" s="478" t="s">
        <v>1266</v>
      </c>
      <c r="H30" s="927">
        <v>1</v>
      </c>
      <c r="I30" s="888">
        <v>220.6</v>
      </c>
      <c r="J30" s="889">
        <v>204</v>
      </c>
      <c r="K30" s="1146">
        <v>195.3</v>
      </c>
      <c r="L30" s="1144">
        <f t="shared" si="0"/>
        <v>220.6</v>
      </c>
      <c r="M30" s="1141">
        <v>0.8095412844036697</v>
      </c>
    </row>
    <row r="31" spans="2:13" ht="12">
      <c r="B31" s="892">
        <v>9</v>
      </c>
      <c r="C31" s="924" t="s">
        <v>1279</v>
      </c>
      <c r="D31" s="925"/>
      <c r="E31" s="382">
        <v>3022</v>
      </c>
      <c r="F31" s="382">
        <v>489</v>
      </c>
      <c r="G31" s="926" t="s">
        <v>1260</v>
      </c>
      <c r="H31" s="927">
        <v>1</v>
      </c>
      <c r="I31" s="888">
        <v>198.5</v>
      </c>
      <c r="J31" s="889"/>
      <c r="K31" s="1146" t="s">
        <v>1261</v>
      </c>
      <c r="L31" s="1144">
        <f t="shared" si="0"/>
        <v>198.5</v>
      </c>
      <c r="M31" s="1141">
        <v>0.728440366972477</v>
      </c>
    </row>
    <row r="32" spans="2:13" ht="12.75" thickBot="1">
      <c r="B32" s="897">
        <v>10</v>
      </c>
      <c r="C32" s="928" t="s">
        <v>1280</v>
      </c>
      <c r="D32" s="929"/>
      <c r="E32" s="929">
        <v>3012</v>
      </c>
      <c r="F32" s="929">
        <v>1000</v>
      </c>
      <c r="G32" s="930" t="s">
        <v>1266</v>
      </c>
      <c r="H32" s="931">
        <v>1</v>
      </c>
      <c r="I32" s="932">
        <v>192.6</v>
      </c>
      <c r="J32" s="942">
        <v>186.3</v>
      </c>
      <c r="K32" s="1147"/>
      <c r="L32" s="1145">
        <f t="shared" si="0"/>
        <v>192.6</v>
      </c>
      <c r="M32" s="1142">
        <v>0.706788990825688</v>
      </c>
    </row>
    <row r="33" spans="2:13" ht="24.75" customHeight="1">
      <c r="B33" s="134"/>
      <c r="C33" s="136"/>
      <c r="D33" s="134"/>
      <c r="E33" s="664"/>
      <c r="F33" s="664"/>
      <c r="G33" s="870"/>
      <c r="H33" s="870"/>
      <c r="I33" s="870"/>
      <c r="J33" s="870"/>
      <c r="K33" s="870"/>
      <c r="L33" s="870"/>
      <c r="M33" s="134"/>
    </row>
    <row r="34" spans="2:14" ht="24.75" customHeight="1" thickBot="1">
      <c r="B34" s="1861" t="s">
        <v>1366</v>
      </c>
      <c r="C34" s="1861"/>
      <c r="D34" s="1861"/>
      <c r="E34" s="1861"/>
      <c r="F34" s="1861"/>
      <c r="G34" s="1861"/>
      <c r="H34" s="1861"/>
      <c r="I34" s="1861"/>
      <c r="J34" s="1861"/>
      <c r="K34" s="1861"/>
      <c r="L34" s="1861"/>
      <c r="M34" s="1861"/>
      <c r="N34" s="1861"/>
    </row>
    <row r="35" spans="2:12" ht="14.25" customHeight="1" thickBot="1">
      <c r="B35" s="872" t="s">
        <v>91</v>
      </c>
      <c r="C35" s="873" t="s">
        <v>93</v>
      </c>
      <c r="D35" s="165" t="s">
        <v>370</v>
      </c>
      <c r="E35" s="165" t="s">
        <v>94</v>
      </c>
      <c r="F35" s="165" t="s">
        <v>95</v>
      </c>
      <c r="G35" s="1857" t="s">
        <v>96</v>
      </c>
      <c r="H35" s="1858"/>
      <c r="I35" s="164" t="s">
        <v>3</v>
      </c>
      <c r="J35" s="165" t="s">
        <v>4</v>
      </c>
      <c r="K35" s="166" t="s">
        <v>5</v>
      </c>
      <c r="L35" s="876" t="s">
        <v>1</v>
      </c>
    </row>
    <row r="36" spans="2:12" ht="12.75" customHeight="1">
      <c r="B36" s="451">
        <v>1</v>
      </c>
      <c r="C36" s="924" t="s">
        <v>1281</v>
      </c>
      <c r="D36" s="925" t="s">
        <v>121</v>
      </c>
      <c r="E36" s="382">
        <v>3022</v>
      </c>
      <c r="F36" s="382">
        <v>489</v>
      </c>
      <c r="G36" s="933" t="s">
        <v>1260</v>
      </c>
      <c r="H36" s="934"/>
      <c r="I36" s="880" t="s">
        <v>1261</v>
      </c>
      <c r="J36" s="881">
        <v>203.9</v>
      </c>
      <c r="K36" s="1148">
        <v>218.295</v>
      </c>
      <c r="L36" s="935">
        <v>218.295</v>
      </c>
    </row>
    <row r="37" spans="2:12" ht="12.75" customHeight="1">
      <c r="B37" s="451">
        <v>2</v>
      </c>
      <c r="C37" s="936" t="s">
        <v>1282</v>
      </c>
      <c r="D37" s="937" t="s">
        <v>85</v>
      </c>
      <c r="E37" s="382">
        <v>3022</v>
      </c>
      <c r="F37" s="382">
        <v>489</v>
      </c>
      <c r="G37" s="933" t="s">
        <v>1260</v>
      </c>
      <c r="H37" s="938"/>
      <c r="I37" s="888">
        <v>163.485</v>
      </c>
      <c r="J37" s="889">
        <v>177.24</v>
      </c>
      <c r="K37" s="1149">
        <v>213.255</v>
      </c>
      <c r="L37" s="939">
        <v>213.255</v>
      </c>
    </row>
    <row r="38" spans="2:12" ht="12.75" customHeight="1">
      <c r="B38" s="451">
        <v>3</v>
      </c>
      <c r="C38" s="936" t="s">
        <v>1283</v>
      </c>
      <c r="D38" s="937" t="s">
        <v>85</v>
      </c>
      <c r="E38" s="382">
        <v>3022</v>
      </c>
      <c r="F38" s="382">
        <v>489</v>
      </c>
      <c r="G38" s="933" t="s">
        <v>1260</v>
      </c>
      <c r="H38" s="938"/>
      <c r="I38" s="888" t="s">
        <v>1261</v>
      </c>
      <c r="J38" s="889">
        <v>151.2</v>
      </c>
      <c r="K38" s="1149">
        <v>175.6</v>
      </c>
      <c r="L38" s="939">
        <v>175.6</v>
      </c>
    </row>
    <row r="39" spans="2:12" ht="12.75" customHeight="1">
      <c r="B39" s="892">
        <v>4</v>
      </c>
      <c r="C39" s="936" t="s">
        <v>1284</v>
      </c>
      <c r="D39" s="937" t="s">
        <v>121</v>
      </c>
      <c r="E39" s="416">
        <v>3012</v>
      </c>
      <c r="F39" s="416">
        <v>1000</v>
      </c>
      <c r="G39" s="933" t="s">
        <v>1266</v>
      </c>
      <c r="H39" s="938"/>
      <c r="I39" s="888">
        <v>138.3</v>
      </c>
      <c r="J39" s="889" t="s">
        <v>1261</v>
      </c>
      <c r="K39" s="1149">
        <v>147.2</v>
      </c>
      <c r="L39" s="939">
        <v>147.2</v>
      </c>
    </row>
    <row r="40" spans="2:12" ht="12.75" customHeight="1">
      <c r="B40" s="892">
        <v>5</v>
      </c>
      <c r="C40" s="936" t="s">
        <v>1285</v>
      </c>
      <c r="D40" s="937" t="s">
        <v>121</v>
      </c>
      <c r="E40" s="416">
        <v>3012</v>
      </c>
      <c r="F40" s="416">
        <v>1000</v>
      </c>
      <c r="G40" s="933" t="s">
        <v>1266</v>
      </c>
      <c r="H40" s="938"/>
      <c r="I40" s="888">
        <v>136.9</v>
      </c>
      <c r="J40" s="889">
        <v>135.2</v>
      </c>
      <c r="K40" s="1149">
        <v>140.4</v>
      </c>
      <c r="L40" s="939">
        <v>140.4</v>
      </c>
    </row>
    <row r="41" spans="2:12" ht="12.75" customHeight="1">
      <c r="B41" s="892">
        <v>6</v>
      </c>
      <c r="C41" s="936" t="s">
        <v>1286</v>
      </c>
      <c r="D41" s="937" t="s">
        <v>85</v>
      </c>
      <c r="E41" s="416">
        <v>3012</v>
      </c>
      <c r="F41" s="416">
        <v>1000</v>
      </c>
      <c r="G41" s="933" t="s">
        <v>1266</v>
      </c>
      <c r="H41" s="938"/>
      <c r="I41" s="888">
        <v>115.6</v>
      </c>
      <c r="J41" s="889">
        <v>124.2</v>
      </c>
      <c r="K41" s="1149">
        <v>116.3</v>
      </c>
      <c r="L41" s="939">
        <v>124.2</v>
      </c>
    </row>
    <row r="42" spans="2:12" ht="12.75" customHeight="1">
      <c r="B42" s="892">
        <v>7</v>
      </c>
      <c r="C42" s="936" t="s">
        <v>1287</v>
      </c>
      <c r="D42" s="937" t="s">
        <v>85</v>
      </c>
      <c r="E42" s="416">
        <v>3012</v>
      </c>
      <c r="F42" s="416">
        <v>1000</v>
      </c>
      <c r="G42" s="933" t="s">
        <v>1266</v>
      </c>
      <c r="H42" s="938"/>
      <c r="I42" s="888">
        <v>120.4</v>
      </c>
      <c r="J42" s="889">
        <v>121.8</v>
      </c>
      <c r="K42" s="1149">
        <v>121.9</v>
      </c>
      <c r="L42" s="939">
        <v>121.9</v>
      </c>
    </row>
    <row r="43" spans="2:12" ht="12.75" customHeight="1" thickBot="1">
      <c r="B43" s="897">
        <v>8</v>
      </c>
      <c r="C43" s="928" t="s">
        <v>1288</v>
      </c>
      <c r="D43" s="929" t="s">
        <v>121</v>
      </c>
      <c r="E43" s="462">
        <v>3012</v>
      </c>
      <c r="F43" s="462">
        <v>1000</v>
      </c>
      <c r="G43" s="940" t="s">
        <v>1266</v>
      </c>
      <c r="H43" s="941"/>
      <c r="I43" s="932">
        <v>106.6</v>
      </c>
      <c r="J43" s="942">
        <v>118</v>
      </c>
      <c r="K43" s="1150">
        <v>121.5</v>
      </c>
      <c r="L43" s="943">
        <v>121.5</v>
      </c>
    </row>
    <row r="44" spans="2:13" ht="24.75" customHeight="1">
      <c r="B44" s="134"/>
      <c r="C44" s="136"/>
      <c r="D44" s="134"/>
      <c r="E44" s="664"/>
      <c r="F44" s="664"/>
      <c r="G44" s="870"/>
      <c r="H44" s="870"/>
      <c r="I44" s="870"/>
      <c r="J44" s="870"/>
      <c r="K44" s="870"/>
      <c r="L44" s="870"/>
      <c r="M44" s="134"/>
    </row>
    <row r="45" spans="2:14" ht="18" thickBot="1">
      <c r="B45" s="944" t="s">
        <v>1289</v>
      </c>
      <c r="C45" s="944"/>
      <c r="D45" s="944"/>
      <c r="E45" s="945"/>
      <c r="F45" s="945"/>
      <c r="G45" s="945"/>
      <c r="H45" s="945"/>
      <c r="I45" s="945"/>
      <c r="J45" s="945"/>
      <c r="K45" s="945"/>
      <c r="L45" s="945"/>
      <c r="M45" s="946"/>
      <c r="N45" s="947"/>
    </row>
    <row r="46" spans="2:14" s="8" customFormat="1" ht="13.5" thickBot="1">
      <c r="B46" s="948" t="s">
        <v>91</v>
      </c>
      <c r="C46" s="949" t="s">
        <v>93</v>
      </c>
      <c r="D46" s="950" t="s">
        <v>370</v>
      </c>
      <c r="E46" s="950" t="s">
        <v>94</v>
      </c>
      <c r="F46" s="950" t="s">
        <v>95</v>
      </c>
      <c r="G46" s="951" t="s">
        <v>96</v>
      </c>
      <c r="H46" s="952"/>
      <c r="I46" s="953" t="s">
        <v>3</v>
      </c>
      <c r="J46" s="954" t="s">
        <v>4</v>
      </c>
      <c r="K46" s="955" t="s">
        <v>898</v>
      </c>
      <c r="L46" s="950" t="s">
        <v>899</v>
      </c>
      <c r="M46" s="956" t="s">
        <v>1290</v>
      </c>
      <c r="N46" s="948" t="s">
        <v>1</v>
      </c>
    </row>
    <row r="47" spans="2:14" s="8" customFormat="1" ht="12">
      <c r="B47" s="957">
        <v>1</v>
      </c>
      <c r="C47" s="958" t="s">
        <v>1272</v>
      </c>
      <c r="D47" s="959"/>
      <c r="E47" s="960">
        <v>3022</v>
      </c>
      <c r="F47" s="960">
        <v>489</v>
      </c>
      <c r="G47" s="961" t="s">
        <v>1260</v>
      </c>
      <c r="H47" s="962"/>
      <c r="I47" s="963">
        <v>970.23</v>
      </c>
      <c r="J47" s="964">
        <v>945.6</v>
      </c>
      <c r="K47" s="965">
        <v>953.6</v>
      </c>
      <c r="L47" s="966">
        <v>933.1</v>
      </c>
      <c r="M47" s="967">
        <v>956</v>
      </c>
      <c r="N47" s="968">
        <v>954.8</v>
      </c>
    </row>
    <row r="48" spans="2:14" s="8" customFormat="1" ht="12">
      <c r="B48" s="969">
        <v>2</v>
      </c>
      <c r="C48" s="970" t="s">
        <v>1291</v>
      </c>
      <c r="D48" s="971"/>
      <c r="E48" s="971">
        <v>3011</v>
      </c>
      <c r="F48" s="971">
        <v>85</v>
      </c>
      <c r="G48" s="972" t="s">
        <v>1292</v>
      </c>
      <c r="H48" s="973"/>
      <c r="I48" s="974">
        <v>933.03</v>
      </c>
      <c r="J48" s="975">
        <v>947.33</v>
      </c>
      <c r="K48" s="976">
        <v>953.73</v>
      </c>
      <c r="L48" s="977">
        <v>927.16</v>
      </c>
      <c r="M48" s="978">
        <v>940.56</v>
      </c>
      <c r="N48" s="979">
        <v>947.14</v>
      </c>
    </row>
    <row r="49" spans="2:14" s="8" customFormat="1" ht="12">
      <c r="B49" s="980">
        <v>3</v>
      </c>
      <c r="C49" s="981" t="s">
        <v>1282</v>
      </c>
      <c r="D49" s="982" t="s">
        <v>85</v>
      </c>
      <c r="E49" s="982">
        <v>3022</v>
      </c>
      <c r="F49" s="982">
        <v>489</v>
      </c>
      <c r="G49" s="983" t="s">
        <v>1260</v>
      </c>
      <c r="H49" s="984"/>
      <c r="I49" s="985">
        <v>922.6</v>
      </c>
      <c r="J49" s="986">
        <v>904.86</v>
      </c>
      <c r="K49" s="976">
        <v>918.96</v>
      </c>
      <c r="L49" s="977">
        <v>906.4</v>
      </c>
      <c r="M49" s="978">
        <v>923.3</v>
      </c>
      <c r="N49" s="979">
        <v>921.13</v>
      </c>
    </row>
    <row r="50" spans="2:14" s="8" customFormat="1" ht="12">
      <c r="B50" s="987">
        <v>4</v>
      </c>
      <c r="C50" s="970" t="s">
        <v>1293</v>
      </c>
      <c r="D50" s="988"/>
      <c r="E50" s="971">
        <v>3020</v>
      </c>
      <c r="F50" s="971">
        <v>842</v>
      </c>
      <c r="G50" s="972" t="s">
        <v>1294</v>
      </c>
      <c r="H50" s="989"/>
      <c r="I50" s="974">
        <v>845.16</v>
      </c>
      <c r="J50" s="975">
        <v>888.53</v>
      </c>
      <c r="K50" s="976">
        <v>894.8</v>
      </c>
      <c r="L50" s="977">
        <v>750.53</v>
      </c>
      <c r="M50" s="978">
        <v>871.86</v>
      </c>
      <c r="N50" s="979">
        <v>883.33</v>
      </c>
    </row>
    <row r="51" spans="2:14" s="8" customFormat="1" ht="12">
      <c r="B51" s="987">
        <v>5</v>
      </c>
      <c r="C51" s="970" t="s">
        <v>1295</v>
      </c>
      <c r="D51" s="971"/>
      <c r="E51" s="971">
        <v>3022</v>
      </c>
      <c r="F51" s="971">
        <v>489</v>
      </c>
      <c r="G51" s="990" t="s">
        <v>1260</v>
      </c>
      <c r="H51" s="973"/>
      <c r="I51" s="985">
        <v>875.1</v>
      </c>
      <c r="J51" s="986">
        <v>860.06</v>
      </c>
      <c r="K51" s="991">
        <v>622.96</v>
      </c>
      <c r="L51" s="978">
        <v>876.66</v>
      </c>
      <c r="M51" s="978">
        <v>874.5</v>
      </c>
      <c r="N51" s="979">
        <v>875.58</v>
      </c>
    </row>
    <row r="52" spans="2:14" ht="12.75" thickBot="1">
      <c r="B52" s="1007">
        <v>6</v>
      </c>
      <c r="C52" s="1152" t="s">
        <v>1296</v>
      </c>
      <c r="D52" s="1009"/>
      <c r="E52" s="1009">
        <v>3020</v>
      </c>
      <c r="F52" s="1009">
        <v>842</v>
      </c>
      <c r="G52" s="1153" t="s">
        <v>1294</v>
      </c>
      <c r="H52" s="1154"/>
      <c r="I52" s="1012">
        <v>874.26</v>
      </c>
      <c r="J52" s="1013">
        <v>873.73</v>
      </c>
      <c r="K52" s="993">
        <v>829.66</v>
      </c>
      <c r="L52" s="994">
        <v>830.43</v>
      </c>
      <c r="M52" s="995">
        <v>888.06</v>
      </c>
      <c r="N52" s="1151">
        <v>859.24</v>
      </c>
    </row>
    <row r="53" spans="2:14" ht="12">
      <c r="B53" s="987">
        <v>7</v>
      </c>
      <c r="C53" s="997" t="s">
        <v>1297</v>
      </c>
      <c r="D53" s="982"/>
      <c r="E53" s="982">
        <v>3019</v>
      </c>
      <c r="F53" s="982">
        <v>851</v>
      </c>
      <c r="G53" s="998" t="s">
        <v>1298</v>
      </c>
      <c r="H53" s="999"/>
      <c r="I53" s="1000">
        <v>790.43</v>
      </c>
      <c r="J53" s="1001">
        <v>857.76</v>
      </c>
      <c r="K53" s="1002"/>
      <c r="L53" s="1002"/>
      <c r="M53" s="1002"/>
      <c r="N53" s="1003">
        <v>857.76</v>
      </c>
    </row>
    <row r="54" spans="2:14" ht="12">
      <c r="B54" s="992">
        <v>8</v>
      </c>
      <c r="C54" s="1004" t="s">
        <v>1299</v>
      </c>
      <c r="D54" s="971"/>
      <c r="E54" s="971">
        <v>3022</v>
      </c>
      <c r="F54" s="971">
        <v>489</v>
      </c>
      <c r="G54" s="885" t="s">
        <v>1260</v>
      </c>
      <c r="H54" s="1005"/>
      <c r="I54" s="974">
        <v>794.03</v>
      </c>
      <c r="J54" s="975">
        <v>857.73</v>
      </c>
      <c r="K54" s="1002"/>
      <c r="L54" s="1002"/>
      <c r="M54" s="1002"/>
      <c r="N54" s="996">
        <v>857.73</v>
      </c>
    </row>
    <row r="55" spans="2:14" ht="12">
      <c r="B55" s="992">
        <v>9</v>
      </c>
      <c r="C55" s="1004" t="s">
        <v>1300</v>
      </c>
      <c r="D55" s="971"/>
      <c r="E55" s="971">
        <v>3019</v>
      </c>
      <c r="F55" s="971">
        <v>851</v>
      </c>
      <c r="G55" s="885" t="s">
        <v>1298</v>
      </c>
      <c r="H55" s="1006"/>
      <c r="I55" s="974">
        <v>791.9</v>
      </c>
      <c r="J55" s="975">
        <v>854.33</v>
      </c>
      <c r="K55" s="1002"/>
      <c r="L55" s="1002"/>
      <c r="M55" s="1002"/>
      <c r="N55" s="996">
        <v>854.33</v>
      </c>
    </row>
    <row r="56" spans="2:14" ht="12">
      <c r="B56" s="992">
        <v>10</v>
      </c>
      <c r="C56" s="1004" t="s">
        <v>1301</v>
      </c>
      <c r="D56" s="971"/>
      <c r="E56" s="971">
        <v>3021</v>
      </c>
      <c r="F56" s="971">
        <v>126</v>
      </c>
      <c r="G56" s="885" t="s">
        <v>1302</v>
      </c>
      <c r="H56" s="1006"/>
      <c r="I56" s="974">
        <v>820.2</v>
      </c>
      <c r="J56" s="975">
        <v>849.03</v>
      </c>
      <c r="K56" s="1002"/>
      <c r="L56" s="1002"/>
      <c r="M56" s="1002"/>
      <c r="N56" s="996">
        <v>849.03</v>
      </c>
    </row>
    <row r="57" spans="2:14" ht="12">
      <c r="B57" s="992">
        <v>11</v>
      </c>
      <c r="C57" s="1004" t="s">
        <v>1303</v>
      </c>
      <c r="D57" s="971"/>
      <c r="E57" s="971">
        <v>3020</v>
      </c>
      <c r="F57" s="971">
        <v>945</v>
      </c>
      <c r="G57" s="885" t="s">
        <v>1304</v>
      </c>
      <c r="H57" s="1006"/>
      <c r="I57" s="974">
        <v>839.23</v>
      </c>
      <c r="J57" s="975">
        <v>844.53</v>
      </c>
      <c r="K57" s="1002"/>
      <c r="L57" s="1002"/>
      <c r="M57" s="1002"/>
      <c r="N57" s="996">
        <v>844.53</v>
      </c>
    </row>
    <row r="58" spans="2:14" ht="12">
      <c r="B58" s="992">
        <v>12</v>
      </c>
      <c r="C58" s="1004" t="s">
        <v>1305</v>
      </c>
      <c r="D58" s="971"/>
      <c r="E58" s="971">
        <v>3022</v>
      </c>
      <c r="F58" s="971">
        <v>576</v>
      </c>
      <c r="G58" s="885" t="s">
        <v>1306</v>
      </c>
      <c r="H58" s="1006"/>
      <c r="I58" s="974">
        <v>790.46</v>
      </c>
      <c r="J58" s="975">
        <v>830.66</v>
      </c>
      <c r="K58" s="1002"/>
      <c r="L58" s="1002"/>
      <c r="M58" s="1002"/>
      <c r="N58" s="996">
        <v>830.66</v>
      </c>
    </row>
    <row r="59" spans="2:14" ht="12">
      <c r="B59" s="992">
        <v>13</v>
      </c>
      <c r="C59" s="1004" t="s">
        <v>1307</v>
      </c>
      <c r="D59" s="971"/>
      <c r="E59" s="971">
        <v>3022</v>
      </c>
      <c r="F59" s="971">
        <v>569</v>
      </c>
      <c r="G59" s="885" t="s">
        <v>1308</v>
      </c>
      <c r="H59" s="1006"/>
      <c r="I59" s="974">
        <v>630.76</v>
      </c>
      <c r="J59" s="975">
        <v>752.5</v>
      </c>
      <c r="K59" s="1002"/>
      <c r="L59" s="1002"/>
      <c r="M59" s="1002"/>
      <c r="N59" s="996">
        <v>752.5</v>
      </c>
    </row>
    <row r="60" spans="2:14" ht="12.75" thickBot="1">
      <c r="B60" s="1007">
        <v>14</v>
      </c>
      <c r="C60" s="1008" t="s">
        <v>1309</v>
      </c>
      <c r="D60" s="1009"/>
      <c r="E60" s="1009">
        <v>3020</v>
      </c>
      <c r="F60" s="1009">
        <v>842</v>
      </c>
      <c r="G60" s="1010" t="s">
        <v>1294</v>
      </c>
      <c r="H60" s="1011"/>
      <c r="I60" s="1012">
        <v>725.16</v>
      </c>
      <c r="J60" s="1013">
        <v>710</v>
      </c>
      <c r="K60" s="1002"/>
      <c r="L60" s="1002"/>
      <c r="M60" s="1002"/>
      <c r="N60" s="1151">
        <v>725.16</v>
      </c>
    </row>
    <row r="61" spans="2:13" ht="24.75" customHeight="1">
      <c r="B61" s="134"/>
      <c r="C61" s="136"/>
      <c r="D61" s="134"/>
      <c r="E61" s="664"/>
      <c r="F61" s="664"/>
      <c r="G61" s="870"/>
      <c r="H61" s="870"/>
      <c r="I61" s="870"/>
      <c r="J61" s="870"/>
      <c r="K61" s="870"/>
      <c r="L61" s="870"/>
      <c r="M61" s="134"/>
    </row>
    <row r="62" spans="2:13" ht="18" thickBot="1">
      <c r="B62" s="140" t="s">
        <v>1367</v>
      </c>
      <c r="C62" s="140"/>
      <c r="D62" s="140"/>
      <c r="E62" s="870"/>
      <c r="F62" s="870"/>
      <c r="G62" s="870"/>
      <c r="H62" s="870"/>
      <c r="I62" s="870"/>
      <c r="J62" s="870"/>
      <c r="K62" s="870"/>
      <c r="L62" s="870"/>
      <c r="M62" s="871"/>
    </row>
    <row r="63" spans="2:12" s="8" customFormat="1" ht="13.5" thickBot="1">
      <c r="B63" s="872" t="s">
        <v>91</v>
      </c>
      <c r="C63" s="873" t="s">
        <v>93</v>
      </c>
      <c r="D63" s="1014" t="s">
        <v>370</v>
      </c>
      <c r="E63" s="165" t="s">
        <v>94</v>
      </c>
      <c r="F63" s="165" t="s">
        <v>95</v>
      </c>
      <c r="G63" s="874" t="s">
        <v>96</v>
      </c>
      <c r="H63" s="875"/>
      <c r="I63" s="164" t="s">
        <v>3</v>
      </c>
      <c r="J63" s="165" t="s">
        <v>4</v>
      </c>
      <c r="K63" s="876" t="s">
        <v>5</v>
      </c>
      <c r="L63" s="876" t="s">
        <v>1</v>
      </c>
    </row>
    <row r="64" spans="2:12" ht="12">
      <c r="B64" s="444">
        <v>1</v>
      </c>
      <c r="C64" s="1015" t="s">
        <v>1310</v>
      </c>
      <c r="D64" s="1016"/>
      <c r="E64" s="440">
        <v>3018</v>
      </c>
      <c r="F64" s="440">
        <v>41</v>
      </c>
      <c r="G64" s="1017" t="s">
        <v>27</v>
      </c>
      <c r="H64" s="879"/>
      <c r="I64" s="1018">
        <v>463.33</v>
      </c>
      <c r="J64" s="1019">
        <v>532.5</v>
      </c>
      <c r="K64" s="1020">
        <v>531.63</v>
      </c>
      <c r="L64" s="1021">
        <v>1064.13</v>
      </c>
    </row>
    <row r="65" spans="2:12" ht="12">
      <c r="B65" s="451">
        <v>2</v>
      </c>
      <c r="C65" s="1022" t="s">
        <v>1279</v>
      </c>
      <c r="D65" s="1023"/>
      <c r="E65" s="382">
        <v>3022</v>
      </c>
      <c r="F65" s="382">
        <v>489</v>
      </c>
      <c r="G65" s="1024" t="s">
        <v>1260</v>
      </c>
      <c r="H65" s="887"/>
      <c r="I65" s="1025">
        <v>472.83</v>
      </c>
      <c r="J65" s="1026">
        <v>502.5</v>
      </c>
      <c r="K65" s="1027">
        <v>481.16</v>
      </c>
      <c r="L65" s="1028">
        <v>983.66</v>
      </c>
    </row>
    <row r="66" spans="2:12" ht="12">
      <c r="B66" s="451">
        <v>3</v>
      </c>
      <c r="C66" s="1022" t="s">
        <v>1295</v>
      </c>
      <c r="D66" s="1023" t="s">
        <v>121</v>
      </c>
      <c r="E66" s="382">
        <v>3022</v>
      </c>
      <c r="F66" s="382">
        <v>489</v>
      </c>
      <c r="G66" s="1024" t="s">
        <v>1260</v>
      </c>
      <c r="H66" s="887"/>
      <c r="I66" s="1029">
        <v>454.16</v>
      </c>
      <c r="J66" s="1026">
        <v>433.33</v>
      </c>
      <c r="K66" s="1030">
        <v>348</v>
      </c>
      <c r="L66" s="1028">
        <v>887.49</v>
      </c>
    </row>
    <row r="67" spans="2:12" ht="12">
      <c r="B67" s="892">
        <v>4</v>
      </c>
      <c r="C67" s="1022" t="s">
        <v>1311</v>
      </c>
      <c r="D67" s="1023"/>
      <c r="E67" s="382">
        <v>3002</v>
      </c>
      <c r="F67" s="382">
        <v>261</v>
      </c>
      <c r="G67" s="1024" t="s">
        <v>1270</v>
      </c>
      <c r="H67" s="887"/>
      <c r="I67" s="1029">
        <v>330.5</v>
      </c>
      <c r="J67" s="1031">
        <v>94.16</v>
      </c>
      <c r="K67" s="1027">
        <v>388.33</v>
      </c>
      <c r="L67" s="1028">
        <v>718.83</v>
      </c>
    </row>
    <row r="68" spans="2:12" ht="12">
      <c r="B68" s="892">
        <v>5</v>
      </c>
      <c r="C68" s="1022" t="s">
        <v>1277</v>
      </c>
      <c r="D68" s="1023" t="s">
        <v>85</v>
      </c>
      <c r="E68" s="382">
        <v>3022</v>
      </c>
      <c r="F68" s="382">
        <v>489</v>
      </c>
      <c r="G68" s="1024" t="s">
        <v>1260</v>
      </c>
      <c r="H68" s="887"/>
      <c r="I68" s="1029">
        <v>429.66</v>
      </c>
      <c r="J68" s="1026">
        <v>242.5</v>
      </c>
      <c r="K68" s="1027">
        <v>0</v>
      </c>
      <c r="L68" s="1028">
        <v>672.16</v>
      </c>
    </row>
    <row r="69" spans="2:12" ht="12">
      <c r="B69" s="892">
        <v>6</v>
      </c>
      <c r="C69" s="1022" t="s">
        <v>1312</v>
      </c>
      <c r="D69" s="1023"/>
      <c r="E69" s="971">
        <v>3020</v>
      </c>
      <c r="F69" s="971">
        <v>945</v>
      </c>
      <c r="G69" s="1855" t="s">
        <v>1304</v>
      </c>
      <c r="H69" s="1856"/>
      <c r="I69" s="1029">
        <v>352.66</v>
      </c>
      <c r="J69" s="1026">
        <v>289.33</v>
      </c>
      <c r="K69" s="1027">
        <v>0</v>
      </c>
      <c r="L69" s="1028">
        <v>641.99</v>
      </c>
    </row>
    <row r="70" spans="2:12" ht="12">
      <c r="B70" s="892">
        <v>7</v>
      </c>
      <c r="C70" s="1022" t="s">
        <v>1313</v>
      </c>
      <c r="D70" s="1023"/>
      <c r="E70" s="382">
        <v>3011</v>
      </c>
      <c r="F70" s="382">
        <v>85</v>
      </c>
      <c r="G70" s="1024" t="s">
        <v>1292</v>
      </c>
      <c r="H70" s="887"/>
      <c r="I70" s="1029">
        <v>42.5</v>
      </c>
      <c r="J70" s="1026">
        <v>535.83</v>
      </c>
      <c r="K70" s="1027">
        <v>0</v>
      </c>
      <c r="L70" s="1028">
        <v>578.33</v>
      </c>
    </row>
    <row r="71" spans="2:12" ht="12.75" thickBot="1">
      <c r="B71" s="897">
        <v>8</v>
      </c>
      <c r="C71" s="1032" t="s">
        <v>1314</v>
      </c>
      <c r="D71" s="1033"/>
      <c r="E71" s="462">
        <v>3011</v>
      </c>
      <c r="F71" s="462">
        <v>85</v>
      </c>
      <c r="G71" s="1034" t="s">
        <v>1292</v>
      </c>
      <c r="H71" s="900"/>
      <c r="I71" s="1035">
        <v>156.66</v>
      </c>
      <c r="J71" s="1036">
        <v>133.16</v>
      </c>
      <c r="K71" s="1037">
        <v>129.33</v>
      </c>
      <c r="L71" s="1038">
        <v>289.82</v>
      </c>
    </row>
    <row r="72" spans="2:13" ht="24.75" customHeight="1">
      <c r="B72" s="134"/>
      <c r="C72" s="136"/>
      <c r="D72" s="134"/>
      <c r="E72" s="664"/>
      <c r="F72" s="664"/>
      <c r="G72" s="870"/>
      <c r="H72" s="870"/>
      <c r="I72" s="870"/>
      <c r="J72" s="870"/>
      <c r="K72" s="870"/>
      <c r="L72" s="870"/>
      <c r="M72" s="134"/>
    </row>
    <row r="73" spans="2:13" ht="18" thickBot="1">
      <c r="B73" s="140" t="s">
        <v>1315</v>
      </c>
      <c r="C73" s="140"/>
      <c r="D73" s="140"/>
      <c r="E73" s="870"/>
      <c r="F73" s="870"/>
      <c r="G73" s="870"/>
      <c r="H73" s="870"/>
      <c r="I73" s="870"/>
      <c r="J73" s="870"/>
      <c r="K73" s="870"/>
      <c r="L73" s="870"/>
      <c r="M73" s="871"/>
    </row>
    <row r="74" spans="2:14" s="8" customFormat="1" ht="13.5" thickBot="1">
      <c r="B74" s="872" t="s">
        <v>91</v>
      </c>
      <c r="C74" s="873" t="s">
        <v>93</v>
      </c>
      <c r="D74" s="165" t="s">
        <v>370</v>
      </c>
      <c r="E74" s="165" t="s">
        <v>94</v>
      </c>
      <c r="F74" s="886" t="s">
        <v>95</v>
      </c>
      <c r="G74" s="1039" t="s">
        <v>96</v>
      </c>
      <c r="H74" s="1040"/>
      <c r="I74" s="164" t="s">
        <v>3</v>
      </c>
      <c r="J74" s="165" t="s">
        <v>4</v>
      </c>
      <c r="K74" s="165" t="s">
        <v>5</v>
      </c>
      <c r="L74" s="165" t="s">
        <v>26</v>
      </c>
      <c r="M74" s="1127" t="s">
        <v>1316</v>
      </c>
      <c r="N74" s="872" t="s">
        <v>1317</v>
      </c>
    </row>
    <row r="75" spans="2:14" ht="12">
      <c r="B75" s="444">
        <v>1</v>
      </c>
      <c r="C75" s="1042" t="s">
        <v>1318</v>
      </c>
      <c r="D75" s="440"/>
      <c r="E75" s="1043">
        <v>3022</v>
      </c>
      <c r="F75" s="1044">
        <v>489</v>
      </c>
      <c r="G75" s="1868" t="s">
        <v>1260</v>
      </c>
      <c r="H75" s="1869"/>
      <c r="I75" s="1045">
        <v>3176</v>
      </c>
      <c r="J75" s="1046">
        <v>3110</v>
      </c>
      <c r="K75" s="1046">
        <v>3188</v>
      </c>
      <c r="L75" s="1047">
        <v>3162</v>
      </c>
      <c r="M75" s="1048">
        <v>3110</v>
      </c>
      <c r="N75" s="1049">
        <v>6438</v>
      </c>
    </row>
    <row r="76" spans="2:14" ht="12">
      <c r="B76" s="451">
        <v>2</v>
      </c>
      <c r="C76" s="1050" t="s">
        <v>1319</v>
      </c>
      <c r="D76" s="382"/>
      <c r="E76" s="382">
        <v>3012</v>
      </c>
      <c r="F76" s="1051">
        <v>1000</v>
      </c>
      <c r="G76" s="1868" t="s">
        <v>1266</v>
      </c>
      <c r="H76" s="1869"/>
      <c r="I76" s="1052" t="s">
        <v>1320</v>
      </c>
      <c r="J76" s="1053">
        <v>3156</v>
      </c>
      <c r="K76" s="1053">
        <v>3158</v>
      </c>
      <c r="L76" s="1054">
        <v>3156</v>
      </c>
      <c r="M76" s="1055">
        <v>3156</v>
      </c>
      <c r="N76" s="1056">
        <v>6503</v>
      </c>
    </row>
    <row r="77" spans="2:14" ht="12.75" thickBot="1">
      <c r="B77" s="451">
        <v>3</v>
      </c>
      <c r="C77" s="1057" t="s">
        <v>1321</v>
      </c>
      <c r="D77" s="382"/>
      <c r="E77" s="382" t="s">
        <v>1322</v>
      </c>
      <c r="F77" s="1051" t="s">
        <v>1323</v>
      </c>
      <c r="G77" s="1868" t="s">
        <v>1324</v>
      </c>
      <c r="H77" s="1869"/>
      <c r="I77" s="1052">
        <v>3198</v>
      </c>
      <c r="J77" s="1053" t="s">
        <v>1325</v>
      </c>
      <c r="K77" s="1053">
        <v>4078</v>
      </c>
      <c r="L77" s="1054" t="s">
        <v>1320</v>
      </c>
      <c r="M77" s="1055">
        <v>3198</v>
      </c>
      <c r="N77" s="1058">
        <v>6546</v>
      </c>
    </row>
    <row r="78" spans="2:14" ht="12">
      <c r="B78" s="1059">
        <v>4</v>
      </c>
      <c r="C78" s="1060" t="s">
        <v>1326</v>
      </c>
      <c r="D78" s="402"/>
      <c r="E78" s="402">
        <v>3012</v>
      </c>
      <c r="F78" s="1061">
        <v>1000</v>
      </c>
      <c r="G78" s="1868" t="s">
        <v>1266</v>
      </c>
      <c r="H78" s="1869"/>
      <c r="I78" s="1062">
        <v>3365</v>
      </c>
      <c r="J78" s="1063">
        <v>3411</v>
      </c>
      <c r="K78" s="1063">
        <v>3257</v>
      </c>
      <c r="L78" s="1064">
        <v>3199</v>
      </c>
      <c r="M78" s="1065">
        <v>3199</v>
      </c>
      <c r="N78" s="1066"/>
    </row>
    <row r="79" spans="2:14" ht="12">
      <c r="B79" s="892">
        <v>5</v>
      </c>
      <c r="C79" s="1067" t="s">
        <v>1327</v>
      </c>
      <c r="D79" s="382"/>
      <c r="E79" s="382">
        <v>3012</v>
      </c>
      <c r="F79" s="1051">
        <v>1000</v>
      </c>
      <c r="G79" s="1868" t="s">
        <v>1266</v>
      </c>
      <c r="H79" s="1869"/>
      <c r="I79" s="1052">
        <v>3403</v>
      </c>
      <c r="J79" s="1053">
        <v>3300</v>
      </c>
      <c r="K79" s="1053">
        <v>3268</v>
      </c>
      <c r="L79" s="1054">
        <v>3317</v>
      </c>
      <c r="M79" s="1065">
        <v>3268</v>
      </c>
      <c r="N79" s="1066"/>
    </row>
    <row r="80" spans="2:14" ht="12.75" thickBot="1">
      <c r="B80" s="897">
        <v>6</v>
      </c>
      <c r="C80" s="1068" t="s">
        <v>1328</v>
      </c>
      <c r="D80" s="462" t="s">
        <v>1329</v>
      </c>
      <c r="E80" s="462">
        <v>3012</v>
      </c>
      <c r="F80" s="1069">
        <v>1000</v>
      </c>
      <c r="G80" s="1870" t="s">
        <v>1266</v>
      </c>
      <c r="H80" s="1871"/>
      <c r="I80" s="1070" t="s">
        <v>1330</v>
      </c>
      <c r="J80" s="1071" t="s">
        <v>1331</v>
      </c>
      <c r="K80" s="1071">
        <v>4138</v>
      </c>
      <c r="L80" s="1072">
        <v>3562</v>
      </c>
      <c r="M80" s="1073">
        <v>3562</v>
      </c>
      <c r="N80" s="1066"/>
    </row>
    <row r="81" spans="2:14" ht="24.75" customHeight="1">
      <c r="B81" s="134"/>
      <c r="C81" s="136"/>
      <c r="D81" s="134"/>
      <c r="E81" s="664"/>
      <c r="F81" s="664"/>
      <c r="G81" s="870"/>
      <c r="H81" s="870"/>
      <c r="I81" s="870"/>
      <c r="J81" s="870"/>
      <c r="K81" s="870"/>
      <c r="L81" s="870"/>
      <c r="M81" s="1066"/>
      <c r="N81" s="1066"/>
    </row>
    <row r="82" spans="2:14" ht="18" thickBot="1">
      <c r="B82" s="140" t="s">
        <v>1332</v>
      </c>
      <c r="C82" s="140"/>
      <c r="D82" s="140"/>
      <c r="E82" s="870"/>
      <c r="F82" s="870"/>
      <c r="G82" s="870"/>
      <c r="H82" s="870"/>
      <c r="I82" s="870"/>
      <c r="J82" s="870"/>
      <c r="K82" s="870"/>
      <c r="L82" s="870"/>
      <c r="M82" s="871"/>
      <c r="N82" s="1066"/>
    </row>
    <row r="83" spans="2:13" s="8" customFormat="1" ht="13.5" thickBot="1">
      <c r="B83" s="872" t="s">
        <v>91</v>
      </c>
      <c r="C83" s="873" t="s">
        <v>93</v>
      </c>
      <c r="D83" s="165" t="s">
        <v>370</v>
      </c>
      <c r="E83" s="165" t="s">
        <v>94</v>
      </c>
      <c r="F83" s="165" t="s">
        <v>95</v>
      </c>
      <c r="G83" s="874" t="s">
        <v>96</v>
      </c>
      <c r="H83" s="875"/>
      <c r="I83" s="1089" t="s">
        <v>3</v>
      </c>
      <c r="J83" s="1131" t="s">
        <v>4</v>
      </c>
      <c r="K83" s="1140" t="s">
        <v>5</v>
      </c>
      <c r="L83" s="1041" t="s">
        <v>1316</v>
      </c>
      <c r="M83" s="876" t="s">
        <v>1317</v>
      </c>
    </row>
    <row r="84" spans="2:13" ht="12">
      <c r="B84" s="1074">
        <v>1</v>
      </c>
      <c r="C84" s="1075" t="s">
        <v>1333</v>
      </c>
      <c r="D84" s="1046" t="s">
        <v>1334</v>
      </c>
      <c r="E84" s="440" t="s">
        <v>1335</v>
      </c>
      <c r="F84" s="440" t="s">
        <v>1336</v>
      </c>
      <c r="G84" s="1872" t="s">
        <v>1337</v>
      </c>
      <c r="H84" s="1873"/>
      <c r="I84" s="1046">
        <v>4158</v>
      </c>
      <c r="J84" s="1046">
        <v>4108</v>
      </c>
      <c r="K84" s="1076" t="s">
        <v>1338</v>
      </c>
      <c r="L84" s="1049">
        <v>4108</v>
      </c>
      <c r="M84" s="1049">
        <v>8166</v>
      </c>
    </row>
    <row r="85" spans="2:13" ht="12">
      <c r="B85" s="628">
        <v>2</v>
      </c>
      <c r="C85" s="1077" t="s">
        <v>1339</v>
      </c>
      <c r="D85" s="1053" t="s">
        <v>1334</v>
      </c>
      <c r="E85" s="382">
        <v>3012</v>
      </c>
      <c r="F85" s="382">
        <v>1000</v>
      </c>
      <c r="G85" s="1852" t="s">
        <v>1266</v>
      </c>
      <c r="H85" s="1853"/>
      <c r="I85" s="1053">
        <v>4064</v>
      </c>
      <c r="J85" s="1053">
        <v>4024</v>
      </c>
      <c r="K85" s="1078"/>
      <c r="L85" s="1056">
        <v>4024</v>
      </c>
      <c r="M85" s="1056">
        <v>8218</v>
      </c>
    </row>
    <row r="86" spans="2:13" ht="12.75" thickBot="1">
      <c r="B86" s="628">
        <v>3</v>
      </c>
      <c r="C86" s="1077" t="s">
        <v>1340</v>
      </c>
      <c r="D86" s="1079"/>
      <c r="E86" s="382">
        <v>3012</v>
      </c>
      <c r="F86" s="382">
        <v>1000</v>
      </c>
      <c r="G86" s="1852" t="s">
        <v>1266</v>
      </c>
      <c r="H86" s="1853"/>
      <c r="I86" s="1053">
        <v>3587</v>
      </c>
      <c r="J86" s="1053">
        <v>4031</v>
      </c>
      <c r="K86" s="1078">
        <v>4067</v>
      </c>
      <c r="L86" s="1056">
        <v>3587</v>
      </c>
      <c r="M86" s="1058">
        <v>8220</v>
      </c>
    </row>
    <row r="87" spans="2:13" ht="12">
      <c r="B87" s="1080">
        <v>4</v>
      </c>
      <c r="C87" s="1081" t="s">
        <v>1341</v>
      </c>
      <c r="D87" s="1082"/>
      <c r="E87" s="402">
        <v>3012</v>
      </c>
      <c r="F87" s="402">
        <v>1000</v>
      </c>
      <c r="G87" s="1852" t="s">
        <v>1266</v>
      </c>
      <c r="H87" s="1853"/>
      <c r="I87" s="1063">
        <v>4245</v>
      </c>
      <c r="J87" s="1063">
        <v>4236</v>
      </c>
      <c r="K87" s="1083">
        <v>4112</v>
      </c>
      <c r="L87" s="1084">
        <v>4112</v>
      </c>
      <c r="M87" s="1085"/>
    </row>
    <row r="88" spans="2:13" ht="12">
      <c r="B88" s="653">
        <v>5</v>
      </c>
      <c r="C88" s="1077" t="s">
        <v>1342</v>
      </c>
      <c r="D88" s="1079"/>
      <c r="E88" s="382">
        <v>3012</v>
      </c>
      <c r="F88" s="382">
        <v>1000</v>
      </c>
      <c r="G88" s="1852" t="s">
        <v>1266</v>
      </c>
      <c r="H88" s="1853"/>
      <c r="I88" s="1053">
        <v>4345</v>
      </c>
      <c r="J88" s="1053">
        <v>4216</v>
      </c>
      <c r="K88" s="1078">
        <v>4190</v>
      </c>
      <c r="L88" s="1056">
        <v>4190</v>
      </c>
      <c r="M88" s="1085"/>
    </row>
    <row r="89" spans="2:13" ht="12">
      <c r="B89" s="653">
        <v>6</v>
      </c>
      <c r="C89" s="1077" t="s">
        <v>1343</v>
      </c>
      <c r="D89" s="1053" t="s">
        <v>1344</v>
      </c>
      <c r="E89" s="382">
        <v>3012</v>
      </c>
      <c r="F89" s="382">
        <v>1000</v>
      </c>
      <c r="G89" s="1852" t="s">
        <v>1266</v>
      </c>
      <c r="H89" s="1853"/>
      <c r="I89" s="1053" t="s">
        <v>1345</v>
      </c>
      <c r="J89" s="1053">
        <v>4380</v>
      </c>
      <c r="K89" s="1078">
        <v>4204</v>
      </c>
      <c r="L89" s="1056">
        <v>4204</v>
      </c>
      <c r="M89" s="1085"/>
    </row>
    <row r="90" spans="2:13" ht="12">
      <c r="B90" s="653">
        <v>7</v>
      </c>
      <c r="C90" s="1077" t="s">
        <v>1346</v>
      </c>
      <c r="D90" s="1079"/>
      <c r="E90" s="382">
        <v>3012</v>
      </c>
      <c r="F90" s="382">
        <v>1000</v>
      </c>
      <c r="G90" s="1852" t="s">
        <v>1266</v>
      </c>
      <c r="H90" s="1853"/>
      <c r="I90" s="1053">
        <v>4423</v>
      </c>
      <c r="J90" s="1053">
        <v>4338</v>
      </c>
      <c r="K90" s="1078">
        <v>4297</v>
      </c>
      <c r="L90" s="1056">
        <v>4297</v>
      </c>
      <c r="M90" s="1085"/>
    </row>
    <row r="91" spans="2:13" ht="12.75" thickBot="1">
      <c r="B91" s="650">
        <v>8</v>
      </c>
      <c r="C91" s="1086" t="s">
        <v>1347</v>
      </c>
      <c r="D91" s="1087"/>
      <c r="E91" s="462">
        <v>3012</v>
      </c>
      <c r="F91" s="462">
        <v>1000</v>
      </c>
      <c r="G91" s="1866" t="s">
        <v>1266</v>
      </c>
      <c r="H91" s="1867"/>
      <c r="I91" s="1071">
        <v>5023</v>
      </c>
      <c r="J91" s="1071" t="s">
        <v>1348</v>
      </c>
      <c r="K91" s="1088"/>
      <c r="L91" s="1058">
        <v>5023</v>
      </c>
      <c r="M91" s="1085"/>
    </row>
    <row r="92" spans="2:13" ht="24.75" customHeight="1">
      <c r="B92" s="134"/>
      <c r="C92" s="136"/>
      <c r="D92" s="134"/>
      <c r="E92" s="664"/>
      <c r="F92" s="664"/>
      <c r="G92" s="870"/>
      <c r="H92" s="870"/>
      <c r="I92" s="870"/>
      <c r="J92" s="870"/>
      <c r="K92" s="870"/>
      <c r="L92" s="870"/>
      <c r="M92" s="134"/>
    </row>
    <row r="93" spans="2:13" ht="18" thickBot="1">
      <c r="B93" s="140" t="s">
        <v>1349</v>
      </c>
      <c r="C93" s="140"/>
      <c r="D93" s="140"/>
      <c r="E93" s="870"/>
      <c r="F93" s="870"/>
      <c r="G93" s="870"/>
      <c r="H93" s="870"/>
      <c r="I93" s="870"/>
      <c r="J93" s="870"/>
      <c r="K93" s="870"/>
      <c r="L93" s="870"/>
      <c r="M93" s="871"/>
    </row>
    <row r="94" spans="2:15" s="8" customFormat="1" ht="17.25" customHeight="1" thickBot="1">
      <c r="B94" s="872" t="s">
        <v>91</v>
      </c>
      <c r="C94" s="873" t="s">
        <v>93</v>
      </c>
      <c r="D94" s="165" t="s">
        <v>370</v>
      </c>
      <c r="E94" s="165" t="s">
        <v>94</v>
      </c>
      <c r="F94" s="165" t="s">
        <v>95</v>
      </c>
      <c r="G94" s="874" t="s">
        <v>96</v>
      </c>
      <c r="H94" s="875"/>
      <c r="I94" s="1089" t="s">
        <v>102</v>
      </c>
      <c r="J94" s="1131" t="s">
        <v>103</v>
      </c>
      <c r="K94" s="1131" t="s">
        <v>104</v>
      </c>
      <c r="L94" s="1131" t="s">
        <v>105</v>
      </c>
      <c r="M94" s="1131" t="s">
        <v>1350</v>
      </c>
      <c r="N94" s="1127" t="s">
        <v>1317</v>
      </c>
      <c r="O94" s="1090"/>
    </row>
    <row r="95" spans="2:15" ht="12">
      <c r="B95" s="444">
        <v>1</v>
      </c>
      <c r="C95" s="1091" t="s">
        <v>1351</v>
      </c>
      <c r="D95" s="440"/>
      <c r="E95" s="440">
        <v>3022</v>
      </c>
      <c r="F95" s="440">
        <v>489</v>
      </c>
      <c r="G95" s="1092" t="s">
        <v>1260</v>
      </c>
      <c r="H95" s="879"/>
      <c r="I95" s="1132" t="s">
        <v>1352</v>
      </c>
      <c r="J95" s="1133" t="s">
        <v>1352</v>
      </c>
      <c r="K95" s="1133" t="s">
        <v>1352</v>
      </c>
      <c r="L95" s="1133" t="s">
        <v>1353</v>
      </c>
      <c r="M95" s="1133" t="s">
        <v>1352</v>
      </c>
      <c r="N95" s="1135"/>
      <c r="O95" s="1094"/>
    </row>
    <row r="96" spans="2:15" ht="12">
      <c r="B96" s="451">
        <v>2</v>
      </c>
      <c r="C96" s="1091" t="s">
        <v>1354</v>
      </c>
      <c r="D96" s="382"/>
      <c r="E96" s="382">
        <v>3022</v>
      </c>
      <c r="F96" s="382">
        <v>489</v>
      </c>
      <c r="G96" s="1095" t="s">
        <v>1260</v>
      </c>
      <c r="H96" s="887"/>
      <c r="I96" s="1132" t="s">
        <v>1353</v>
      </c>
      <c r="J96" s="1133" t="s">
        <v>1352</v>
      </c>
      <c r="K96" s="1137" t="s">
        <v>1352</v>
      </c>
      <c r="L96" s="1138" t="s">
        <v>1352</v>
      </c>
      <c r="M96" s="1138" t="s">
        <v>1353</v>
      </c>
      <c r="N96" s="1136" t="s">
        <v>1352</v>
      </c>
      <c r="O96" s="1096"/>
    </row>
    <row r="97" spans="2:15" ht="12.75" thickBot="1">
      <c r="B97" s="451">
        <v>3</v>
      </c>
      <c r="C97" s="1091" t="s">
        <v>1355</v>
      </c>
      <c r="D97" s="382"/>
      <c r="E97" s="382">
        <v>3022</v>
      </c>
      <c r="F97" s="382">
        <v>489</v>
      </c>
      <c r="G97" s="1095" t="s">
        <v>1260</v>
      </c>
      <c r="H97" s="887"/>
      <c r="I97" s="1132" t="s">
        <v>1352</v>
      </c>
      <c r="J97" s="1133" t="s">
        <v>1352</v>
      </c>
      <c r="K97" s="1139" t="s">
        <v>1353</v>
      </c>
      <c r="L97" s="1098" t="s">
        <v>1352</v>
      </c>
      <c r="M97" s="1098" t="s">
        <v>1353</v>
      </c>
      <c r="N97" s="1130" t="s">
        <v>1353</v>
      </c>
      <c r="O97" s="1094"/>
    </row>
    <row r="98" spans="2:15" ht="12.75" thickBot="1">
      <c r="B98" s="892">
        <v>4</v>
      </c>
      <c r="C98" s="1091" t="s">
        <v>1277</v>
      </c>
      <c r="D98" s="382" t="s">
        <v>85</v>
      </c>
      <c r="E98" s="382">
        <v>3022</v>
      </c>
      <c r="F98" s="382">
        <v>489</v>
      </c>
      <c r="G98" s="1095" t="s">
        <v>1260</v>
      </c>
      <c r="H98" s="887"/>
      <c r="I98" s="1099" t="s">
        <v>1352</v>
      </c>
      <c r="J98" s="1097" t="s">
        <v>1353</v>
      </c>
      <c r="K98" s="1100" t="s">
        <v>1353</v>
      </c>
      <c r="L98" s="1094"/>
      <c r="M98" s="1094"/>
      <c r="N98" s="1094"/>
      <c r="O98" s="1094"/>
    </row>
    <row r="99" spans="2:15" ht="12">
      <c r="B99" s="892">
        <v>5</v>
      </c>
      <c r="C99" s="1091" t="s">
        <v>1356</v>
      </c>
      <c r="D99" s="382"/>
      <c r="E99" s="382">
        <v>3022</v>
      </c>
      <c r="F99" s="382">
        <v>489</v>
      </c>
      <c r="G99" s="1101" t="s">
        <v>1260</v>
      </c>
      <c r="H99" s="887"/>
      <c r="I99" s="1102" t="s">
        <v>1353</v>
      </c>
      <c r="J99" s="1103" t="s">
        <v>1353</v>
      </c>
      <c r="K99" s="1094"/>
      <c r="L99" s="1094"/>
      <c r="M99" s="1094"/>
      <c r="N99" s="1094"/>
      <c r="O99" s="1094"/>
    </row>
    <row r="100" spans="2:15" ht="12.75" thickBot="1">
      <c r="B100" s="897">
        <v>5</v>
      </c>
      <c r="C100" s="1104" t="s">
        <v>1357</v>
      </c>
      <c r="D100" s="462"/>
      <c r="E100" s="462">
        <v>3018</v>
      </c>
      <c r="F100" s="462">
        <v>41</v>
      </c>
      <c r="G100" s="1105" t="s">
        <v>27</v>
      </c>
      <c r="H100" s="900"/>
      <c r="I100" s="1106" t="s">
        <v>1353</v>
      </c>
      <c r="J100" s="1107" t="s">
        <v>1353</v>
      </c>
      <c r="K100" s="1094"/>
      <c r="L100" s="1094"/>
      <c r="M100" s="1094"/>
      <c r="N100" s="1094"/>
      <c r="O100" s="1094"/>
    </row>
    <row r="101" spans="2:13" ht="24.75" customHeight="1">
      <c r="B101" s="134"/>
      <c r="C101" s="136"/>
      <c r="D101" s="134"/>
      <c r="E101" s="664"/>
      <c r="F101" s="664"/>
      <c r="G101" s="870"/>
      <c r="H101" s="870"/>
      <c r="I101" s="870"/>
      <c r="J101" s="870"/>
      <c r="K101" s="870"/>
      <c r="L101" s="870"/>
      <c r="M101" s="134"/>
    </row>
    <row r="102" spans="2:13" ht="18" thickBot="1">
      <c r="B102" s="140" t="s">
        <v>1368</v>
      </c>
      <c r="C102" s="140"/>
      <c r="D102" s="140"/>
      <c r="E102" s="870"/>
      <c r="F102" s="870"/>
      <c r="G102" s="870"/>
      <c r="H102" s="870"/>
      <c r="I102" s="870"/>
      <c r="J102" s="870"/>
      <c r="K102" s="870"/>
      <c r="L102" s="870"/>
      <c r="M102" s="871"/>
    </row>
    <row r="103" spans="2:15" s="8" customFormat="1" ht="13.5" thickBot="1">
      <c r="B103" s="872" t="s">
        <v>91</v>
      </c>
      <c r="C103" s="873" t="s">
        <v>93</v>
      </c>
      <c r="D103" s="165" t="s">
        <v>370</v>
      </c>
      <c r="E103" s="165" t="s">
        <v>94</v>
      </c>
      <c r="F103" s="165" t="s">
        <v>95</v>
      </c>
      <c r="G103" s="874" t="s">
        <v>96</v>
      </c>
      <c r="H103" s="875"/>
      <c r="I103" s="1089" t="s">
        <v>102</v>
      </c>
      <c r="J103" s="1131" t="s">
        <v>103</v>
      </c>
      <c r="K103" s="1131" t="s">
        <v>104</v>
      </c>
      <c r="L103" s="1131" t="s">
        <v>105</v>
      </c>
      <c r="M103" s="1131" t="s">
        <v>1350</v>
      </c>
      <c r="N103" s="1131" t="s">
        <v>1358</v>
      </c>
      <c r="O103" s="1127" t="s">
        <v>1317</v>
      </c>
    </row>
    <row r="104" spans="2:15" ht="12">
      <c r="B104" s="444">
        <v>1</v>
      </c>
      <c r="C104" s="1108" t="s">
        <v>1355</v>
      </c>
      <c r="D104" s="440"/>
      <c r="E104" s="440">
        <v>3022</v>
      </c>
      <c r="F104" s="440">
        <v>489</v>
      </c>
      <c r="G104" s="1109" t="s">
        <v>1260</v>
      </c>
      <c r="H104" s="879"/>
      <c r="I104" s="1132" t="s">
        <v>1352</v>
      </c>
      <c r="J104" s="1133" t="s">
        <v>1352</v>
      </c>
      <c r="K104" s="1133" t="s">
        <v>1352</v>
      </c>
      <c r="L104" s="1133" t="s">
        <v>1353</v>
      </c>
      <c r="M104" s="1133" t="s">
        <v>1352</v>
      </c>
      <c r="N104" s="1133" t="s">
        <v>1352</v>
      </c>
      <c r="O104" s="1128"/>
    </row>
    <row r="105" spans="2:15" ht="12">
      <c r="B105" s="451">
        <v>2</v>
      </c>
      <c r="C105" s="1110" t="s">
        <v>1354</v>
      </c>
      <c r="D105" s="382"/>
      <c r="E105" s="382">
        <v>3022</v>
      </c>
      <c r="F105" s="382">
        <v>489</v>
      </c>
      <c r="G105" s="1109" t="s">
        <v>1260</v>
      </c>
      <c r="H105" s="887"/>
      <c r="I105" s="1132" t="s">
        <v>1352</v>
      </c>
      <c r="J105" s="1133" t="s">
        <v>1352</v>
      </c>
      <c r="K105" s="1133" t="s">
        <v>1352</v>
      </c>
      <c r="L105" s="1133" t="s">
        <v>1353</v>
      </c>
      <c r="M105" s="1133" t="s">
        <v>1352</v>
      </c>
      <c r="N105" s="1133" t="s">
        <v>1353</v>
      </c>
      <c r="O105" s="1129" t="s">
        <v>1352</v>
      </c>
    </row>
    <row r="106" spans="2:15" ht="12.75" thickBot="1">
      <c r="B106" s="451">
        <v>3</v>
      </c>
      <c r="C106" s="1110" t="s">
        <v>1305</v>
      </c>
      <c r="D106" s="382"/>
      <c r="E106" s="382">
        <v>3022</v>
      </c>
      <c r="F106" s="382">
        <v>576</v>
      </c>
      <c r="G106" s="1109" t="s">
        <v>1306</v>
      </c>
      <c r="H106" s="887"/>
      <c r="I106" s="1132" t="s">
        <v>1352</v>
      </c>
      <c r="J106" s="1133" t="s">
        <v>1352</v>
      </c>
      <c r="K106" s="1133" t="s">
        <v>1353</v>
      </c>
      <c r="L106" s="1133" t="s">
        <v>1352</v>
      </c>
      <c r="M106" s="1133" t="s">
        <v>1352</v>
      </c>
      <c r="N106" s="1134" t="s">
        <v>1353</v>
      </c>
      <c r="O106" s="1130" t="s">
        <v>1353</v>
      </c>
    </row>
    <row r="107" spans="2:15" ht="12.75" thickBot="1">
      <c r="B107" s="892">
        <v>4</v>
      </c>
      <c r="C107" s="1110" t="s">
        <v>1357</v>
      </c>
      <c r="D107" s="382"/>
      <c r="E107" s="382">
        <v>3018</v>
      </c>
      <c r="F107" s="382">
        <v>41</v>
      </c>
      <c r="G107" s="1109" t="s">
        <v>27</v>
      </c>
      <c r="H107" s="887"/>
      <c r="I107" s="1093" t="s">
        <v>1352</v>
      </c>
      <c r="J107" s="1093" t="s">
        <v>1352</v>
      </c>
      <c r="K107" s="1111" t="s">
        <v>1352</v>
      </c>
      <c r="L107" s="1111" t="s">
        <v>1353</v>
      </c>
      <c r="M107" s="1112" t="s">
        <v>1353</v>
      </c>
      <c r="N107" s="1096"/>
      <c r="O107" s="1094"/>
    </row>
    <row r="108" spans="2:15" ht="12">
      <c r="B108" s="892">
        <v>5</v>
      </c>
      <c r="C108" s="1110" t="s">
        <v>1277</v>
      </c>
      <c r="D108" s="382" t="s">
        <v>85</v>
      </c>
      <c r="E108" s="382">
        <v>3022</v>
      </c>
      <c r="F108" s="382">
        <v>489</v>
      </c>
      <c r="G108" s="1109" t="s">
        <v>1260</v>
      </c>
      <c r="H108" s="887"/>
      <c r="I108" s="1093" t="s">
        <v>1353</v>
      </c>
      <c r="J108" s="1113" t="s">
        <v>1353</v>
      </c>
      <c r="K108" s="1096"/>
      <c r="L108" s="1096"/>
      <c r="M108" s="1096"/>
      <c r="N108" s="1096"/>
      <c r="O108" s="1096"/>
    </row>
    <row r="109" spans="2:15" ht="12">
      <c r="B109" s="892">
        <v>5</v>
      </c>
      <c r="C109" s="1110" t="s">
        <v>1356</v>
      </c>
      <c r="D109" s="416"/>
      <c r="E109" s="416">
        <v>3022</v>
      </c>
      <c r="F109" s="416">
        <v>489</v>
      </c>
      <c r="G109" s="1109" t="s">
        <v>1260</v>
      </c>
      <c r="H109" s="1114"/>
      <c r="I109" s="1115" t="s">
        <v>1353</v>
      </c>
      <c r="J109" s="1116" t="s">
        <v>1353</v>
      </c>
      <c r="K109" s="1094"/>
      <c r="L109" s="1094"/>
      <c r="M109" s="1094"/>
      <c r="N109" s="1094"/>
      <c r="O109" s="1094"/>
    </row>
    <row r="110" spans="2:15" ht="12">
      <c r="B110" s="892">
        <v>5</v>
      </c>
      <c r="C110" s="1110" t="s">
        <v>1310</v>
      </c>
      <c r="D110" s="416"/>
      <c r="E110" s="416">
        <v>3018</v>
      </c>
      <c r="F110" s="416">
        <v>41</v>
      </c>
      <c r="G110" s="1109" t="s">
        <v>27</v>
      </c>
      <c r="H110" s="1114"/>
      <c r="I110" s="1093" t="s">
        <v>1353</v>
      </c>
      <c r="J110" s="1113" t="s">
        <v>1353</v>
      </c>
      <c r="K110" s="1094"/>
      <c r="L110" s="1094"/>
      <c r="M110" s="1094"/>
      <c r="N110" s="1094"/>
      <c r="O110" s="1094"/>
    </row>
    <row r="111" spans="2:15" ht="12.75" thickBot="1">
      <c r="B111" s="897">
        <v>5</v>
      </c>
      <c r="C111" s="1117" t="s">
        <v>1351</v>
      </c>
      <c r="D111" s="462"/>
      <c r="E111" s="462">
        <v>3022</v>
      </c>
      <c r="F111" s="462">
        <v>489</v>
      </c>
      <c r="G111" s="1118" t="s">
        <v>1260</v>
      </c>
      <c r="H111" s="900"/>
      <c r="I111" s="1119" t="s">
        <v>1353</v>
      </c>
      <c r="J111" s="1120" t="s">
        <v>1353</v>
      </c>
      <c r="K111" s="1094"/>
      <c r="L111" s="1094"/>
      <c r="M111" s="1094"/>
      <c r="N111" s="1094"/>
      <c r="O111" s="1094"/>
    </row>
    <row r="112" spans="2:13" ht="30" customHeight="1">
      <c r="B112" s="134"/>
      <c r="C112" s="136"/>
      <c r="D112" s="134"/>
      <c r="E112" s="664"/>
      <c r="F112" s="664"/>
      <c r="G112" s="870"/>
      <c r="H112" s="870"/>
      <c r="I112" s="870"/>
      <c r="J112" s="870"/>
      <c r="K112" s="870"/>
      <c r="L112" s="870"/>
      <c r="M112" s="134"/>
    </row>
    <row r="113" spans="2:13" ht="16.5">
      <c r="B113" s="140"/>
      <c r="H113" s="870"/>
      <c r="I113" s="870"/>
      <c r="J113" s="870"/>
      <c r="K113" s="870"/>
      <c r="L113" s="870"/>
      <c r="M113" s="871"/>
    </row>
    <row r="114" spans="2:13" s="8" customFormat="1" ht="12.75">
      <c r="B114" s="905"/>
      <c r="C114" s="1121"/>
      <c r="D114" s="905"/>
      <c r="E114" s="905"/>
      <c r="F114" s="905"/>
      <c r="G114" s="1122"/>
      <c r="H114" s="1122"/>
      <c r="I114" s="905"/>
      <c r="J114" s="905"/>
      <c r="K114" s="905"/>
      <c r="L114" s="905"/>
      <c r="M114" s="905"/>
    </row>
    <row r="115" spans="2:13" ht="12">
      <c r="B115" s="905"/>
      <c r="C115" s="1123"/>
      <c r="D115" s="907"/>
      <c r="E115" s="907"/>
      <c r="F115" s="907"/>
      <c r="G115" s="1124"/>
      <c r="H115" s="1124"/>
      <c r="I115" s="1125"/>
      <c r="J115" s="1125"/>
      <c r="K115" s="1125"/>
      <c r="L115" s="1125"/>
      <c r="M115" s="1126"/>
    </row>
    <row r="116" spans="2:13" ht="12">
      <c r="B116" s="905"/>
      <c r="C116" s="1123"/>
      <c r="D116" s="907"/>
      <c r="E116" s="907"/>
      <c r="F116" s="907"/>
      <c r="G116" s="1124"/>
      <c r="H116" s="1124"/>
      <c r="I116" s="1125"/>
      <c r="J116" s="1125"/>
      <c r="K116" s="1125"/>
      <c r="L116" s="1125"/>
      <c r="M116" s="1126"/>
    </row>
  </sheetData>
  <sheetProtection/>
  <mergeCells count="22">
    <mergeCell ref="G89:H89"/>
    <mergeCell ref="G90:H90"/>
    <mergeCell ref="L22:M22"/>
    <mergeCell ref="J17:L17"/>
    <mergeCell ref="G91:H91"/>
    <mergeCell ref="G75:H75"/>
    <mergeCell ref="G76:H76"/>
    <mergeCell ref="G77:H77"/>
    <mergeCell ref="G78:H78"/>
    <mergeCell ref="G79:H79"/>
    <mergeCell ref="G80:H80"/>
    <mergeCell ref="G84:H84"/>
    <mergeCell ref="G85:H85"/>
    <mergeCell ref="G86:H86"/>
    <mergeCell ref="G87:H87"/>
    <mergeCell ref="G88:H88"/>
    <mergeCell ref="B1:M1"/>
    <mergeCell ref="B2:M2"/>
    <mergeCell ref="G69:H69"/>
    <mergeCell ref="G35:H35"/>
    <mergeCell ref="J20:K20"/>
    <mergeCell ref="B34:N34"/>
  </mergeCells>
  <conditionalFormatting sqref="I23:K32 I6:K15 I36:K43 C84:D91 I84:M91">
    <cfRule type="cellIs" priority="1" dxfId="9" operator="equal" stopIfTrue="1">
      <formula>VCC!$L6</formula>
    </cfRule>
  </conditionalFormatting>
  <conditionalFormatting sqref="K47:M52">
    <cfRule type="cellIs" priority="2" dxfId="11" operator="equal" stopIfTrue="1">
      <formula>VCC!$O47</formula>
    </cfRule>
  </conditionalFormatting>
  <conditionalFormatting sqref="I47:J60">
    <cfRule type="cellIs" priority="3" dxfId="9" operator="equal" stopIfTrue="1">
      <formula>VCC!$K47</formula>
    </cfRule>
  </conditionalFormatting>
  <conditionalFormatting sqref="I64:K71">
    <cfRule type="cellIs" priority="4" dxfId="11" operator="equal" stopIfTrue="1">
      <formula>VCC!$L64</formula>
    </cfRule>
  </conditionalFormatting>
  <conditionalFormatting sqref="M81 N81:N82 I75:L80">
    <cfRule type="cellIs" priority="5" dxfId="9" operator="equal" stopIfTrue="1">
      <formula>VCC!$M75</formula>
    </cfRule>
  </conditionalFormatting>
  <conditionalFormatting sqref="M75:N80">
    <cfRule type="cellIs" priority="6" dxfId="9" operator="equal" stopIfTrue="1">
      <formula>VCC!$N75</formula>
    </cfRule>
  </conditionalFormatting>
  <printOptions horizontalCentered="1"/>
  <pageMargins left="0.3937007874015748" right="0.3937007874015748" top="0.3937007874015748" bottom="0.5905511811023623" header="0" footer="0"/>
  <pageSetup fitToHeight="3" horizontalDpi="300" verticalDpi="300" orientation="landscape" paperSize="9" scale="91"/>
  <rowBreaks count="4" manualBreakCount="4">
    <brk id="33" max="255" man="1"/>
    <brk id="71" min="1" max="14" man="1"/>
    <brk id="101" min="1" max="14" man="1"/>
    <brk id="111" max="255" man="1"/>
  </rowBreaks>
  <ignoredErrors>
    <ignoredError sqref="L23:L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Z94"/>
  <sheetViews>
    <sheetView showGridLines="0" workbookViewId="0" topLeftCell="A1">
      <selection activeCell="B1" sqref="B1:Y1"/>
    </sheetView>
  </sheetViews>
  <sheetFormatPr defaultColWidth="11.421875" defaultRowHeight="12.75"/>
  <cols>
    <col min="1" max="1" width="2.421875" style="0" customWidth="1"/>
    <col min="2" max="2" width="6.421875" style="146" customWidth="1"/>
    <col min="3" max="3" width="28.28125" style="0" customWidth="1"/>
    <col min="4" max="4" width="4.7109375" style="0" customWidth="1"/>
    <col min="5" max="5" width="10.421875" style="0" hidden="1" customWidth="1"/>
    <col min="6" max="6" width="7.421875" style="0" customWidth="1"/>
    <col min="7" max="7" width="8.421875" style="0" customWidth="1"/>
    <col min="8" max="8" width="29.8515625" style="0" customWidth="1"/>
    <col min="9" max="9" width="13.00390625" style="0" customWidth="1"/>
    <col min="10" max="10" width="12.421875" style="0" customWidth="1"/>
    <col min="11" max="11" width="3.28125" style="0" customWidth="1"/>
    <col min="12" max="12" width="8.00390625" style="0" customWidth="1"/>
    <col min="13" max="13" width="7.8515625" style="0" customWidth="1"/>
    <col min="14" max="14" width="7.421875" style="0" customWidth="1"/>
    <col min="15" max="16" width="8.140625" style="0" customWidth="1"/>
    <col min="17" max="17" width="8.00390625" style="0" customWidth="1"/>
    <col min="18" max="18" width="8.8515625" style="0" customWidth="1"/>
    <col min="19" max="19" width="8.421875" style="0" customWidth="1"/>
    <col min="20" max="20" width="9.00390625" style="0" customWidth="1"/>
    <col min="21" max="21" width="8.00390625" style="0" customWidth="1"/>
    <col min="22" max="22" width="8.28125" style="0" customWidth="1"/>
    <col min="23" max="23" width="8.421875" style="0" customWidth="1"/>
    <col min="24" max="24" width="8.8515625" style="0" customWidth="1"/>
    <col min="25" max="25" width="8.00390625" style="0" customWidth="1"/>
  </cols>
  <sheetData>
    <row r="1" spans="2:25" ht="21">
      <c r="B1" s="1874" t="s">
        <v>432</v>
      </c>
      <c r="C1" s="1875"/>
      <c r="D1" s="1875"/>
      <c r="E1" s="1875"/>
      <c r="F1" s="1875"/>
      <c r="G1" s="1875"/>
      <c r="H1" s="1875"/>
      <c r="I1" s="1875"/>
      <c r="J1" s="1875"/>
      <c r="K1" s="1875"/>
      <c r="L1" s="1875"/>
      <c r="M1" s="1875"/>
      <c r="N1" s="1875"/>
      <c r="O1" s="1875"/>
      <c r="P1" s="1875"/>
      <c r="Q1" s="1875"/>
      <c r="R1" s="1875"/>
      <c r="S1" s="1875"/>
      <c r="T1" s="1875"/>
      <c r="U1" s="1875"/>
      <c r="V1" s="1876"/>
      <c r="W1" s="1876"/>
      <c r="X1" s="1876"/>
      <c r="Y1" s="1876"/>
    </row>
    <row r="2" spans="2:25" ht="21">
      <c r="B2" s="1874" t="s">
        <v>433</v>
      </c>
      <c r="C2" s="1877"/>
      <c r="D2" s="1877"/>
      <c r="E2" s="1877"/>
      <c r="F2" s="1877"/>
      <c r="G2" s="1877"/>
      <c r="H2" s="1877"/>
      <c r="I2" s="1877"/>
      <c r="J2" s="1877"/>
      <c r="K2" s="1877"/>
      <c r="L2" s="1877"/>
      <c r="M2" s="1877"/>
      <c r="N2" s="1877"/>
      <c r="O2" s="1877"/>
      <c r="P2" s="1877"/>
      <c r="Q2" s="1877"/>
      <c r="R2" s="1877"/>
      <c r="S2" s="1877"/>
      <c r="T2" s="1877"/>
      <c r="U2" s="1877"/>
      <c r="V2" s="1876"/>
      <c r="W2" s="1876"/>
      <c r="X2" s="1876"/>
      <c r="Y2" s="1876"/>
    </row>
    <row r="3" spans="2:26" s="10" customFormat="1" ht="30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4"/>
      <c r="S3" s="13"/>
      <c r="T3" s="13"/>
      <c r="U3" s="13"/>
      <c r="V3" s="13"/>
      <c r="W3" s="15"/>
      <c r="X3" s="15"/>
      <c r="Y3" s="15"/>
      <c r="Z3" s="15"/>
    </row>
    <row r="4" spans="2:26" s="10" customFormat="1" ht="18" thickBot="1">
      <c r="B4" s="7" t="s">
        <v>434</v>
      </c>
      <c r="C4" s="336"/>
      <c r="D4" s="337"/>
      <c r="E4" s="337"/>
      <c r="F4" s="337"/>
      <c r="G4" s="337"/>
      <c r="H4" s="337"/>
      <c r="L4" s="15"/>
      <c r="M4" s="15"/>
      <c r="N4" s="15"/>
      <c r="O4" s="15"/>
      <c r="P4" s="15"/>
      <c r="Q4" s="15"/>
      <c r="R4" s="338"/>
      <c r="S4" s="15"/>
      <c r="T4" s="15"/>
      <c r="U4" s="15"/>
      <c r="V4" s="15"/>
      <c r="W4" s="15"/>
      <c r="X4" s="15"/>
      <c r="Y4" s="15"/>
      <c r="Z4" s="15"/>
    </row>
    <row r="5" spans="2:25" s="346" customFormat="1" ht="34.5" customHeight="1" thickBot="1">
      <c r="B5" s="121" t="s">
        <v>91</v>
      </c>
      <c r="C5" s="339" t="s">
        <v>93</v>
      </c>
      <c r="D5" s="124" t="s">
        <v>0</v>
      </c>
      <c r="E5" s="124" t="s">
        <v>435</v>
      </c>
      <c r="F5" s="124" t="s">
        <v>94</v>
      </c>
      <c r="G5" s="125" t="s">
        <v>95</v>
      </c>
      <c r="H5" s="126" t="s">
        <v>96</v>
      </c>
      <c r="I5" s="340" t="s">
        <v>436</v>
      </c>
      <c r="J5" s="341" t="s">
        <v>437</v>
      </c>
      <c r="K5" s="342"/>
      <c r="L5" s="343" t="s">
        <v>3</v>
      </c>
      <c r="M5" s="344" t="s">
        <v>2</v>
      </c>
      <c r="N5" s="343" t="s">
        <v>4</v>
      </c>
      <c r="O5" s="344" t="s">
        <v>2</v>
      </c>
      <c r="P5" s="343" t="s">
        <v>5</v>
      </c>
      <c r="Q5" s="344" t="s">
        <v>2</v>
      </c>
      <c r="R5" s="529" t="s">
        <v>891</v>
      </c>
      <c r="S5" s="344" t="s">
        <v>2</v>
      </c>
      <c r="T5" s="529" t="s">
        <v>892</v>
      </c>
      <c r="U5" s="345" t="s">
        <v>2</v>
      </c>
      <c r="V5" s="529" t="s">
        <v>893</v>
      </c>
      <c r="W5" s="344" t="s">
        <v>2</v>
      </c>
      <c r="X5" s="529" t="s">
        <v>894</v>
      </c>
      <c r="Y5" s="344" t="s">
        <v>2</v>
      </c>
    </row>
    <row r="6" spans="2:25" s="8" customFormat="1" ht="13.5" customHeight="1">
      <c r="B6" s="347">
        <v>1</v>
      </c>
      <c r="C6" s="348" t="s">
        <v>441</v>
      </c>
      <c r="D6" s="349"/>
      <c r="E6" s="350">
        <v>8409690</v>
      </c>
      <c r="F6" s="349">
        <v>3015</v>
      </c>
      <c r="G6" s="351">
        <v>967</v>
      </c>
      <c r="H6" s="352" t="s">
        <v>442</v>
      </c>
      <c r="I6" s="353">
        <v>1999.04</v>
      </c>
      <c r="J6" s="354">
        <v>2000</v>
      </c>
      <c r="K6" s="139"/>
      <c r="L6" s="355">
        <v>492.65</v>
      </c>
      <c r="M6" s="356">
        <v>999.04</v>
      </c>
      <c r="N6" s="357">
        <v>498.4</v>
      </c>
      <c r="O6" s="358">
        <v>1000</v>
      </c>
      <c r="P6" s="359">
        <v>494.2</v>
      </c>
      <c r="Q6" s="360">
        <v>997.26</v>
      </c>
      <c r="R6" s="361">
        <v>585</v>
      </c>
      <c r="S6" s="362">
        <v>1000</v>
      </c>
      <c r="T6" s="361">
        <v>43.33</v>
      </c>
      <c r="U6" s="363">
        <v>96.51</v>
      </c>
      <c r="V6" s="361">
        <v>579.33</v>
      </c>
      <c r="W6" s="363">
        <v>1000</v>
      </c>
      <c r="X6" s="361">
        <v>505.33</v>
      </c>
      <c r="Y6" s="363">
        <v>1000</v>
      </c>
    </row>
    <row r="7" spans="2:25" s="8" customFormat="1" ht="13.5" customHeight="1">
      <c r="B7" s="347">
        <v>2</v>
      </c>
      <c r="C7" s="348" t="s">
        <v>443</v>
      </c>
      <c r="D7" s="349"/>
      <c r="E7" s="350">
        <v>8700782</v>
      </c>
      <c r="F7" s="349">
        <v>3015</v>
      </c>
      <c r="G7" s="351">
        <v>967</v>
      </c>
      <c r="H7" s="352" t="s">
        <v>442</v>
      </c>
      <c r="I7" s="364">
        <v>1935.11</v>
      </c>
      <c r="J7" s="354">
        <v>1966.77</v>
      </c>
      <c r="K7" s="139"/>
      <c r="L7" s="365">
        <v>470.78</v>
      </c>
      <c r="M7" s="366">
        <v>954.68</v>
      </c>
      <c r="N7" s="367">
        <v>484.52</v>
      </c>
      <c r="O7" s="368">
        <v>972.14</v>
      </c>
      <c r="P7" s="369">
        <v>477.21</v>
      </c>
      <c r="Q7" s="368">
        <v>962.97</v>
      </c>
      <c r="R7" s="370">
        <v>567.33</v>
      </c>
      <c r="S7" s="371">
        <v>969.8</v>
      </c>
      <c r="T7" s="370">
        <v>436.33</v>
      </c>
      <c r="U7" s="371">
        <v>971.79</v>
      </c>
      <c r="V7" s="370">
        <v>564.67</v>
      </c>
      <c r="W7" s="372">
        <v>974.68</v>
      </c>
      <c r="X7" s="370">
        <v>501.33</v>
      </c>
      <c r="Y7" s="372">
        <v>992.08</v>
      </c>
    </row>
    <row r="8" spans="2:25" s="8" customFormat="1" ht="13.5" customHeight="1">
      <c r="B8" s="347">
        <v>3</v>
      </c>
      <c r="C8" s="373" t="s">
        <v>444</v>
      </c>
      <c r="D8" s="349"/>
      <c r="E8" s="374">
        <v>9404594</v>
      </c>
      <c r="F8" s="375">
        <v>3020</v>
      </c>
      <c r="G8" s="376">
        <v>959</v>
      </c>
      <c r="H8" s="377" t="s">
        <v>445</v>
      </c>
      <c r="I8" s="364">
        <v>2000</v>
      </c>
      <c r="J8" s="354">
        <v>1964.9</v>
      </c>
      <c r="K8" s="378"/>
      <c r="L8" s="365">
        <v>493.13</v>
      </c>
      <c r="M8" s="379">
        <v>1000</v>
      </c>
      <c r="N8" s="367">
        <v>484.96</v>
      </c>
      <c r="O8" s="380">
        <v>973.02</v>
      </c>
      <c r="P8" s="369">
        <v>495.56</v>
      </c>
      <c r="Q8" s="368">
        <v>1000</v>
      </c>
      <c r="R8" s="370">
        <v>556</v>
      </c>
      <c r="S8" s="371">
        <v>950.43</v>
      </c>
      <c r="T8" s="370">
        <v>449</v>
      </c>
      <c r="U8" s="372">
        <v>1000</v>
      </c>
      <c r="V8" s="370">
        <v>559</v>
      </c>
      <c r="W8" s="372">
        <v>964.9</v>
      </c>
      <c r="X8" s="370">
        <v>504</v>
      </c>
      <c r="Y8" s="371">
        <v>997.36</v>
      </c>
    </row>
    <row r="9" spans="2:25" s="8" customFormat="1" ht="13.5" customHeight="1">
      <c r="B9" s="381">
        <v>4</v>
      </c>
      <c r="C9" s="373" t="s">
        <v>446</v>
      </c>
      <c r="D9" s="349"/>
      <c r="E9" s="374">
        <v>9003503</v>
      </c>
      <c r="F9" s="382">
        <v>3011</v>
      </c>
      <c r="G9" s="376">
        <v>317</v>
      </c>
      <c r="H9" s="377" t="s">
        <v>447</v>
      </c>
      <c r="I9" s="364">
        <v>1932.26</v>
      </c>
      <c r="J9" s="354">
        <v>1886.56</v>
      </c>
      <c r="K9" s="378"/>
      <c r="L9" s="367">
        <v>476.8</v>
      </c>
      <c r="M9" s="383">
        <v>966.88</v>
      </c>
      <c r="N9" s="367">
        <v>481.15</v>
      </c>
      <c r="O9" s="368">
        <v>965.38</v>
      </c>
      <c r="P9" s="369">
        <v>467.7</v>
      </c>
      <c r="Q9" s="380">
        <v>943.78</v>
      </c>
      <c r="R9" s="370">
        <v>530.67</v>
      </c>
      <c r="S9" s="371">
        <v>907.12</v>
      </c>
      <c r="T9" s="370">
        <v>427</v>
      </c>
      <c r="U9" s="372">
        <v>951</v>
      </c>
      <c r="V9" s="370">
        <v>542</v>
      </c>
      <c r="W9" s="372">
        <v>935.56</v>
      </c>
      <c r="X9" s="370">
        <v>465.33</v>
      </c>
      <c r="Y9" s="371">
        <v>920.84</v>
      </c>
    </row>
    <row r="10" spans="2:25" s="8" customFormat="1" ht="13.5" customHeight="1">
      <c r="B10" s="381">
        <v>5</v>
      </c>
      <c r="C10" s="373" t="s">
        <v>448</v>
      </c>
      <c r="D10" s="349"/>
      <c r="E10" s="374">
        <v>8803283</v>
      </c>
      <c r="F10" s="375">
        <v>3017</v>
      </c>
      <c r="G10" s="376">
        <v>986</v>
      </c>
      <c r="H10" s="377" t="s">
        <v>449</v>
      </c>
      <c r="I10" s="364">
        <v>1868.34</v>
      </c>
      <c r="J10" s="354">
        <v>1787.76</v>
      </c>
      <c r="K10" s="139"/>
      <c r="L10" s="365">
        <v>459.71</v>
      </c>
      <c r="M10" s="366">
        <v>932.23</v>
      </c>
      <c r="N10" s="367">
        <v>466.5</v>
      </c>
      <c r="O10" s="368">
        <v>936</v>
      </c>
      <c r="P10" s="369">
        <v>462.03</v>
      </c>
      <c r="Q10" s="368">
        <v>932.34</v>
      </c>
      <c r="R10" s="384">
        <v>516</v>
      </c>
      <c r="S10" s="371">
        <v>882.05</v>
      </c>
      <c r="T10" s="384">
        <v>398</v>
      </c>
      <c r="U10" s="371">
        <v>886.41</v>
      </c>
      <c r="V10" s="384">
        <v>518.67</v>
      </c>
      <c r="W10" s="372">
        <v>895.28</v>
      </c>
      <c r="X10" s="384">
        <v>451</v>
      </c>
      <c r="Y10" s="372">
        <v>892.48</v>
      </c>
    </row>
    <row r="11" spans="2:25" s="8" customFormat="1" ht="13.5" customHeight="1" thickBot="1">
      <c r="B11" s="385">
        <v>6</v>
      </c>
      <c r="C11" s="386" t="s">
        <v>450</v>
      </c>
      <c r="D11" s="387" t="s">
        <v>85</v>
      </c>
      <c r="E11" s="388">
        <v>200944</v>
      </c>
      <c r="F11" s="389">
        <v>3002</v>
      </c>
      <c r="G11" s="390">
        <v>583</v>
      </c>
      <c r="H11" s="391" t="s">
        <v>451</v>
      </c>
      <c r="I11" s="392">
        <v>1856.83</v>
      </c>
      <c r="J11" s="393">
        <v>1787.27</v>
      </c>
      <c r="K11" s="139"/>
      <c r="L11" s="394">
        <v>446.88</v>
      </c>
      <c r="M11" s="395">
        <v>906.22</v>
      </c>
      <c r="N11" s="396">
        <v>460.21</v>
      </c>
      <c r="O11" s="397">
        <v>923.38</v>
      </c>
      <c r="P11" s="398">
        <v>462.59</v>
      </c>
      <c r="Q11" s="397">
        <v>933.45</v>
      </c>
      <c r="R11" s="399">
        <v>512.67</v>
      </c>
      <c r="S11" s="400">
        <v>876.35</v>
      </c>
      <c r="T11" s="399">
        <v>409</v>
      </c>
      <c r="U11" s="400">
        <v>910.91</v>
      </c>
      <c r="V11" s="399">
        <v>489</v>
      </c>
      <c r="W11" s="401">
        <v>844.07</v>
      </c>
      <c r="X11" s="399">
        <v>418.33</v>
      </c>
      <c r="Y11" s="401">
        <v>827.84</v>
      </c>
    </row>
    <row r="12" spans="2:17" s="8" customFormat="1" ht="13.5" customHeight="1">
      <c r="B12" s="381">
        <v>7</v>
      </c>
      <c r="C12" s="348" t="s">
        <v>452</v>
      </c>
      <c r="D12" s="349"/>
      <c r="E12" s="350">
        <v>403319</v>
      </c>
      <c r="F12" s="402">
        <v>3010</v>
      </c>
      <c r="G12" s="403">
        <v>886</v>
      </c>
      <c r="H12" s="352" t="s">
        <v>453</v>
      </c>
      <c r="I12" s="404">
        <v>1852.33</v>
      </c>
      <c r="J12" s="346"/>
      <c r="L12" s="355">
        <v>460.34</v>
      </c>
      <c r="M12" s="356">
        <v>933.52</v>
      </c>
      <c r="N12" s="357">
        <v>447.15</v>
      </c>
      <c r="O12" s="405">
        <v>897.17</v>
      </c>
      <c r="P12" s="406">
        <v>455.33</v>
      </c>
      <c r="Q12" s="358">
        <v>918.81</v>
      </c>
    </row>
    <row r="13" spans="2:22" s="8" customFormat="1" ht="13.5" customHeight="1">
      <c r="B13" s="381">
        <v>8</v>
      </c>
      <c r="C13" s="373" t="s">
        <v>454</v>
      </c>
      <c r="D13" s="349"/>
      <c r="E13" s="374">
        <v>403952</v>
      </c>
      <c r="F13" s="375">
        <v>3013</v>
      </c>
      <c r="G13" s="376">
        <v>144</v>
      </c>
      <c r="H13" s="377" t="s">
        <v>455</v>
      </c>
      <c r="I13" s="407">
        <v>1823.88</v>
      </c>
      <c r="J13" s="10"/>
      <c r="L13" s="365">
        <v>448.05</v>
      </c>
      <c r="M13" s="383">
        <v>908.59</v>
      </c>
      <c r="N13" s="367">
        <v>456.18</v>
      </c>
      <c r="O13" s="368">
        <v>915.29</v>
      </c>
      <c r="P13" s="369">
        <v>442.46</v>
      </c>
      <c r="Q13" s="380">
        <v>892.85</v>
      </c>
      <c r="V13" s="408"/>
    </row>
    <row r="14" spans="2:21" s="8" customFormat="1" ht="13.5" customHeight="1">
      <c r="B14" s="381">
        <v>9</v>
      </c>
      <c r="C14" s="373" t="s">
        <v>456</v>
      </c>
      <c r="D14" s="349"/>
      <c r="E14" s="374">
        <v>408654</v>
      </c>
      <c r="F14" s="375">
        <v>3022</v>
      </c>
      <c r="G14" s="409">
        <v>154</v>
      </c>
      <c r="H14" s="377" t="s">
        <v>457</v>
      </c>
      <c r="I14" s="407">
        <v>1761.66</v>
      </c>
      <c r="J14" s="11"/>
      <c r="L14" s="365">
        <v>429.76</v>
      </c>
      <c r="M14" s="366">
        <v>871.51</v>
      </c>
      <c r="N14" s="367">
        <v>438.86</v>
      </c>
      <c r="O14" s="368">
        <v>880.53</v>
      </c>
      <c r="P14" s="369">
        <v>436.66</v>
      </c>
      <c r="Q14" s="368">
        <v>881.13</v>
      </c>
      <c r="U14" s="408"/>
    </row>
    <row r="15" spans="2:22" s="8" customFormat="1" ht="13.5" customHeight="1">
      <c r="B15" s="381">
        <v>10</v>
      </c>
      <c r="C15" s="373" t="s">
        <v>458</v>
      </c>
      <c r="D15" s="349"/>
      <c r="E15" s="374">
        <v>8805058</v>
      </c>
      <c r="F15" s="375">
        <v>3014</v>
      </c>
      <c r="G15" s="376">
        <v>160</v>
      </c>
      <c r="H15" s="352" t="s">
        <v>459</v>
      </c>
      <c r="I15" s="407">
        <v>1760.65</v>
      </c>
      <c r="J15" s="346"/>
      <c r="L15" s="365">
        <v>447.08</v>
      </c>
      <c r="M15" s="383">
        <v>906.62</v>
      </c>
      <c r="N15" s="367">
        <v>425.65</v>
      </c>
      <c r="O15" s="368">
        <v>854.03</v>
      </c>
      <c r="P15" s="369">
        <v>408.14</v>
      </c>
      <c r="Q15" s="380">
        <v>823.59</v>
      </c>
      <c r="U15" s="408"/>
      <c r="V15" s="408"/>
    </row>
    <row r="16" spans="2:17" s="8" customFormat="1" ht="13.5" customHeight="1">
      <c r="B16" s="381">
        <v>11</v>
      </c>
      <c r="C16" s="373" t="s">
        <v>460</v>
      </c>
      <c r="D16" s="349"/>
      <c r="E16" s="374">
        <v>505106</v>
      </c>
      <c r="F16" s="375">
        <v>3016</v>
      </c>
      <c r="G16" s="376">
        <v>588</v>
      </c>
      <c r="H16" s="377" t="s">
        <v>461</v>
      </c>
      <c r="I16" s="407">
        <v>1755.74</v>
      </c>
      <c r="J16" s="11"/>
      <c r="L16" s="365">
        <v>433.62</v>
      </c>
      <c r="M16" s="383">
        <v>879.32</v>
      </c>
      <c r="N16" s="367">
        <v>436.81</v>
      </c>
      <c r="O16" s="368">
        <v>876.42</v>
      </c>
      <c r="P16" s="369">
        <v>418.92</v>
      </c>
      <c r="Q16" s="380">
        <v>845.35</v>
      </c>
    </row>
    <row r="17" spans="2:22" s="8" customFormat="1" ht="13.5" customHeight="1">
      <c r="B17" s="381">
        <v>12</v>
      </c>
      <c r="C17" s="373" t="s">
        <v>462</v>
      </c>
      <c r="D17" s="349"/>
      <c r="E17" s="374">
        <v>8603570</v>
      </c>
      <c r="F17" s="382">
        <v>3018</v>
      </c>
      <c r="G17" s="376">
        <v>470</v>
      </c>
      <c r="H17" s="377" t="s">
        <v>463</v>
      </c>
      <c r="I17" s="407">
        <v>1743.78</v>
      </c>
      <c r="J17" s="346"/>
      <c r="L17" s="365">
        <v>422.83</v>
      </c>
      <c r="M17" s="383">
        <v>857.46</v>
      </c>
      <c r="N17" s="367">
        <v>441.75</v>
      </c>
      <c r="O17" s="368">
        <v>886.32</v>
      </c>
      <c r="P17" s="369">
        <v>419.04</v>
      </c>
      <c r="Q17" s="380">
        <v>845.59</v>
      </c>
      <c r="V17" s="139"/>
    </row>
    <row r="18" spans="2:17" s="8" customFormat="1" ht="13.5" customHeight="1">
      <c r="B18" s="381">
        <v>13</v>
      </c>
      <c r="C18" s="373" t="s">
        <v>464</v>
      </c>
      <c r="D18" s="349"/>
      <c r="E18" s="374">
        <v>8800512</v>
      </c>
      <c r="F18" s="375">
        <v>3017</v>
      </c>
      <c r="G18" s="376">
        <v>986</v>
      </c>
      <c r="H18" s="377" t="s">
        <v>449</v>
      </c>
      <c r="I18" s="407">
        <v>1735.85</v>
      </c>
      <c r="J18" s="346"/>
      <c r="L18" s="365">
        <v>417.46</v>
      </c>
      <c r="M18" s="366">
        <v>846.55</v>
      </c>
      <c r="N18" s="367">
        <v>440.54</v>
      </c>
      <c r="O18" s="368">
        <v>883.9</v>
      </c>
      <c r="P18" s="369">
        <v>422.2</v>
      </c>
      <c r="Q18" s="368">
        <v>851.95</v>
      </c>
    </row>
    <row r="19" spans="2:17" s="8" customFormat="1" ht="13.5" customHeight="1">
      <c r="B19" s="381">
        <v>14</v>
      </c>
      <c r="C19" s="410" t="s">
        <v>465</v>
      </c>
      <c r="D19" s="411"/>
      <c r="E19" s="374">
        <v>501408</v>
      </c>
      <c r="F19" s="382">
        <v>3004</v>
      </c>
      <c r="G19" s="376">
        <v>143</v>
      </c>
      <c r="H19" s="377" t="s">
        <v>466</v>
      </c>
      <c r="I19" s="407">
        <v>1710.5</v>
      </c>
      <c r="J19" s="10"/>
      <c r="L19" s="365">
        <v>409.46</v>
      </c>
      <c r="M19" s="366">
        <v>830.34</v>
      </c>
      <c r="N19" s="367">
        <v>417.36</v>
      </c>
      <c r="O19" s="368">
        <v>837.4</v>
      </c>
      <c r="P19" s="369">
        <v>432.68</v>
      </c>
      <c r="Q19" s="368">
        <v>873.1</v>
      </c>
    </row>
    <row r="20" spans="2:17" s="8" customFormat="1" ht="13.5" customHeight="1">
      <c r="B20" s="381">
        <v>15</v>
      </c>
      <c r="C20" s="373" t="s">
        <v>467</v>
      </c>
      <c r="D20" s="349"/>
      <c r="E20" s="374">
        <v>9503990</v>
      </c>
      <c r="F20" s="375">
        <v>3013</v>
      </c>
      <c r="G20" s="376">
        <v>144</v>
      </c>
      <c r="H20" s="377" t="s">
        <v>455</v>
      </c>
      <c r="I20" s="407">
        <v>1710.33</v>
      </c>
      <c r="J20" s="346"/>
      <c r="L20" s="365">
        <v>405.72</v>
      </c>
      <c r="M20" s="366">
        <v>822.75</v>
      </c>
      <c r="N20" s="367">
        <v>430.89</v>
      </c>
      <c r="O20" s="368">
        <v>864.55</v>
      </c>
      <c r="P20" s="369">
        <v>419.14</v>
      </c>
      <c r="Q20" s="368">
        <v>845.78</v>
      </c>
    </row>
    <row r="21" spans="2:17" s="8" customFormat="1" ht="13.5" customHeight="1">
      <c r="B21" s="381">
        <v>16</v>
      </c>
      <c r="C21" s="373" t="s">
        <v>468</v>
      </c>
      <c r="D21" s="349"/>
      <c r="E21" s="374">
        <v>703232</v>
      </c>
      <c r="F21" s="375">
        <v>3012</v>
      </c>
      <c r="G21" s="376">
        <v>141</v>
      </c>
      <c r="H21" s="377" t="s">
        <v>469</v>
      </c>
      <c r="I21" s="407">
        <v>1704.03</v>
      </c>
      <c r="J21" s="346"/>
      <c r="L21" s="367">
        <v>412</v>
      </c>
      <c r="M21" s="366">
        <v>835.48</v>
      </c>
      <c r="N21" s="367">
        <v>425.96</v>
      </c>
      <c r="O21" s="368">
        <v>854.64</v>
      </c>
      <c r="P21" s="369">
        <v>420.93</v>
      </c>
      <c r="Q21" s="368">
        <v>849.39</v>
      </c>
    </row>
    <row r="22" spans="2:17" s="8" customFormat="1" ht="13.5" customHeight="1">
      <c r="B22" s="381">
        <v>17</v>
      </c>
      <c r="C22" s="373" t="s">
        <v>470</v>
      </c>
      <c r="D22" s="349"/>
      <c r="E22" s="374">
        <v>508779</v>
      </c>
      <c r="F22" s="375">
        <v>3022</v>
      </c>
      <c r="G22" s="376">
        <v>879</v>
      </c>
      <c r="H22" s="377" t="s">
        <v>471</v>
      </c>
      <c r="I22" s="407">
        <v>1688.55</v>
      </c>
      <c r="J22" s="11"/>
      <c r="L22" s="367">
        <v>416.91</v>
      </c>
      <c r="M22" s="383">
        <v>845.45</v>
      </c>
      <c r="N22" s="367">
        <v>405.06</v>
      </c>
      <c r="O22" s="380">
        <v>812.71</v>
      </c>
      <c r="P22" s="369">
        <v>417.81</v>
      </c>
      <c r="Q22" s="368">
        <v>843.1</v>
      </c>
    </row>
    <row r="23" spans="2:17" s="8" customFormat="1" ht="13.5" customHeight="1">
      <c r="B23" s="381">
        <v>18</v>
      </c>
      <c r="C23" s="373" t="s">
        <v>472</v>
      </c>
      <c r="D23" s="349"/>
      <c r="E23" s="374">
        <v>9702847</v>
      </c>
      <c r="F23" s="382">
        <v>3015</v>
      </c>
      <c r="G23" s="376">
        <v>967</v>
      </c>
      <c r="H23" s="377" t="s">
        <v>442</v>
      </c>
      <c r="I23" s="407">
        <v>1688.08</v>
      </c>
      <c r="J23" s="412"/>
      <c r="L23" s="367">
        <v>422.08</v>
      </c>
      <c r="M23" s="383">
        <v>855.93</v>
      </c>
      <c r="N23" s="367">
        <v>330.62</v>
      </c>
      <c r="O23" s="380">
        <v>663.36</v>
      </c>
      <c r="P23" s="369">
        <v>412.38</v>
      </c>
      <c r="Q23" s="368">
        <v>832.15</v>
      </c>
    </row>
    <row r="24" spans="2:17" s="8" customFormat="1" ht="13.5" customHeight="1">
      <c r="B24" s="381">
        <v>19</v>
      </c>
      <c r="C24" s="413" t="s">
        <v>16</v>
      </c>
      <c r="D24" s="414"/>
      <c r="E24" s="415">
        <v>701656</v>
      </c>
      <c r="F24" s="416">
        <v>3014</v>
      </c>
      <c r="G24" s="417">
        <v>463</v>
      </c>
      <c r="H24" s="418" t="s">
        <v>32</v>
      </c>
      <c r="I24" s="407">
        <v>1674.23</v>
      </c>
      <c r="J24" s="141"/>
      <c r="L24" s="367">
        <v>415.94</v>
      </c>
      <c r="M24" s="383">
        <v>843.47</v>
      </c>
      <c r="N24" s="367">
        <v>414.05</v>
      </c>
      <c r="O24" s="368">
        <v>830.76</v>
      </c>
      <c r="P24" s="369">
        <v>394.39</v>
      </c>
      <c r="Q24" s="380">
        <v>795.85</v>
      </c>
    </row>
    <row r="25" spans="2:17" ht="13.5" customHeight="1">
      <c r="B25" s="381">
        <v>20</v>
      </c>
      <c r="C25" s="410" t="s">
        <v>473</v>
      </c>
      <c r="D25" s="375"/>
      <c r="E25" s="419">
        <v>8605211</v>
      </c>
      <c r="F25" s="374">
        <v>3009</v>
      </c>
      <c r="G25" s="419">
        <v>389</v>
      </c>
      <c r="H25" s="420" t="s">
        <v>474</v>
      </c>
      <c r="I25" s="407">
        <v>1651.94</v>
      </c>
      <c r="J25" s="141"/>
      <c r="K25" s="1"/>
      <c r="L25" s="421">
        <v>410.7</v>
      </c>
      <c r="M25" s="422">
        <v>832.85</v>
      </c>
      <c r="N25" s="421">
        <v>408.24</v>
      </c>
      <c r="O25" s="423">
        <v>819.09</v>
      </c>
      <c r="P25" s="421">
        <v>403.6</v>
      </c>
      <c r="Q25" s="424">
        <v>814.43</v>
      </c>
    </row>
    <row r="26" spans="2:17" ht="13.5" customHeight="1">
      <c r="B26" s="381">
        <v>21</v>
      </c>
      <c r="C26" s="425" t="s">
        <v>475</v>
      </c>
      <c r="D26" s="426"/>
      <c r="E26" s="427">
        <v>507713</v>
      </c>
      <c r="F26" s="426">
        <v>3021</v>
      </c>
      <c r="G26" s="426">
        <v>973</v>
      </c>
      <c r="H26" s="428" t="s">
        <v>476</v>
      </c>
      <c r="I26" s="407">
        <v>1644.85</v>
      </c>
      <c r="J26" s="346"/>
      <c r="L26" s="421">
        <v>395.77</v>
      </c>
      <c r="M26" s="422">
        <v>802.57</v>
      </c>
      <c r="N26" s="421">
        <v>396.67</v>
      </c>
      <c r="O26" s="424">
        <v>795.87</v>
      </c>
      <c r="P26" s="421">
        <v>417.4</v>
      </c>
      <c r="Q26" s="423">
        <v>842.28</v>
      </c>
    </row>
    <row r="27" spans="2:17" ht="13.5" customHeight="1">
      <c r="B27" s="381">
        <v>22</v>
      </c>
      <c r="C27" s="373" t="s">
        <v>477</v>
      </c>
      <c r="D27" s="375"/>
      <c r="E27" s="374">
        <v>8803072</v>
      </c>
      <c r="F27" s="375">
        <v>3021</v>
      </c>
      <c r="G27" s="376">
        <v>180</v>
      </c>
      <c r="H27" s="377" t="s">
        <v>478</v>
      </c>
      <c r="I27" s="407">
        <v>1639.33</v>
      </c>
      <c r="J27" s="412"/>
      <c r="L27" s="421">
        <v>401.64</v>
      </c>
      <c r="M27" s="422">
        <v>814.48</v>
      </c>
      <c r="N27" s="421">
        <v>411.11</v>
      </c>
      <c r="O27" s="423">
        <v>824.85</v>
      </c>
      <c r="P27" s="421">
        <v>390.71</v>
      </c>
      <c r="Q27" s="424">
        <v>788.42</v>
      </c>
    </row>
    <row r="28" spans="2:17" ht="13.5" customHeight="1">
      <c r="B28" s="381">
        <v>23</v>
      </c>
      <c r="C28" s="373" t="s">
        <v>479</v>
      </c>
      <c r="D28" s="375"/>
      <c r="E28" s="374">
        <v>605330</v>
      </c>
      <c r="F28" s="382">
        <v>3017</v>
      </c>
      <c r="G28" s="376">
        <v>114</v>
      </c>
      <c r="H28" s="377" t="s">
        <v>480</v>
      </c>
      <c r="I28" s="407">
        <v>1634.15</v>
      </c>
      <c r="J28" s="346"/>
      <c r="L28" s="421">
        <v>364.93</v>
      </c>
      <c r="M28" s="429">
        <v>740.03</v>
      </c>
      <c r="N28" s="421">
        <v>418.83</v>
      </c>
      <c r="O28" s="423">
        <v>840.35</v>
      </c>
      <c r="P28" s="421">
        <v>393.38</v>
      </c>
      <c r="Q28" s="423">
        <v>793.81</v>
      </c>
    </row>
    <row r="29" spans="2:17" ht="13.5" customHeight="1" thickBot="1">
      <c r="B29" s="385">
        <v>24</v>
      </c>
      <c r="C29" s="386" t="s">
        <v>481</v>
      </c>
      <c r="D29" s="389"/>
      <c r="E29" s="388">
        <v>602568</v>
      </c>
      <c r="F29" s="389">
        <v>3007</v>
      </c>
      <c r="G29" s="390">
        <v>236</v>
      </c>
      <c r="H29" s="391" t="s">
        <v>33</v>
      </c>
      <c r="I29" s="430">
        <v>1591.72</v>
      </c>
      <c r="J29" s="10"/>
      <c r="L29" s="431">
        <v>391.2</v>
      </c>
      <c r="M29" s="432">
        <v>793.31</v>
      </c>
      <c r="N29" s="431">
        <v>397.93</v>
      </c>
      <c r="O29" s="433">
        <v>798.41</v>
      </c>
      <c r="P29" s="431">
        <v>388.06</v>
      </c>
      <c r="Q29" s="434">
        <v>783.08</v>
      </c>
    </row>
    <row r="30" spans="2:26" s="10" customFormat="1" ht="30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4"/>
      <c r="S30" s="13"/>
      <c r="T30" s="13"/>
      <c r="U30" s="13"/>
      <c r="V30" s="13"/>
      <c r="W30" s="15"/>
      <c r="X30" s="15"/>
      <c r="Y30" s="15"/>
      <c r="Z30" s="15"/>
    </row>
    <row r="31" spans="2:8" ht="18" thickBot="1">
      <c r="B31" s="7" t="s">
        <v>482</v>
      </c>
      <c r="C31" s="5"/>
      <c r="D31" s="6"/>
      <c r="E31" s="435"/>
      <c r="F31" s="2"/>
      <c r="G31" s="2"/>
      <c r="H31" s="2"/>
    </row>
    <row r="32" spans="2:23" ht="44.25" customHeight="1" thickBot="1">
      <c r="B32" s="121" t="s">
        <v>91</v>
      </c>
      <c r="C32" s="339" t="s">
        <v>93</v>
      </c>
      <c r="D32" s="124" t="s">
        <v>0</v>
      </c>
      <c r="E32" s="124" t="s">
        <v>435</v>
      </c>
      <c r="F32" s="124" t="s">
        <v>94</v>
      </c>
      <c r="G32" s="125" t="s">
        <v>95</v>
      </c>
      <c r="H32" s="126" t="s">
        <v>96</v>
      </c>
      <c r="I32" s="340" t="s">
        <v>436</v>
      </c>
      <c r="J32" s="341" t="s">
        <v>483</v>
      </c>
      <c r="K32" s="342"/>
      <c r="L32" s="343" t="s">
        <v>3</v>
      </c>
      <c r="M32" s="344" t="s">
        <v>2</v>
      </c>
      <c r="N32" s="343" t="s">
        <v>4</v>
      </c>
      <c r="O32" s="344" t="s">
        <v>2</v>
      </c>
      <c r="P32" s="343" t="s">
        <v>5</v>
      </c>
      <c r="Q32" s="344" t="s">
        <v>2</v>
      </c>
      <c r="R32" s="343" t="s">
        <v>438</v>
      </c>
      <c r="S32" s="344" t="s">
        <v>2</v>
      </c>
      <c r="T32" s="343" t="s">
        <v>439</v>
      </c>
      <c r="U32" s="345" t="s">
        <v>2</v>
      </c>
      <c r="V32" s="343" t="s">
        <v>440</v>
      </c>
      <c r="W32" s="344" t="s">
        <v>2</v>
      </c>
    </row>
    <row r="33" spans="2:23" s="8" customFormat="1" ht="13.5" customHeight="1">
      <c r="B33" s="436">
        <v>1</v>
      </c>
      <c r="C33" s="437" t="s">
        <v>484</v>
      </c>
      <c r="D33" s="438"/>
      <c r="E33" s="439">
        <v>300373</v>
      </c>
      <c r="F33" s="440">
        <v>3001</v>
      </c>
      <c r="G33" s="441">
        <v>679</v>
      </c>
      <c r="H33" s="442" t="s">
        <v>485</v>
      </c>
      <c r="I33" s="443">
        <v>1980.69</v>
      </c>
      <c r="J33" s="444" t="s">
        <v>486</v>
      </c>
      <c r="K33" s="346"/>
      <c r="L33" s="355">
        <v>487.29</v>
      </c>
      <c r="M33" s="445">
        <v>1000</v>
      </c>
      <c r="N33" s="355">
        <v>473.94</v>
      </c>
      <c r="O33" s="358">
        <v>980.69</v>
      </c>
      <c r="P33" s="406">
        <v>458.65</v>
      </c>
      <c r="Q33" s="405">
        <v>971.61</v>
      </c>
      <c r="R33" s="446" t="s">
        <v>487</v>
      </c>
      <c r="S33" s="447" t="s">
        <v>350</v>
      </c>
      <c r="T33" s="446" t="s">
        <v>488</v>
      </c>
      <c r="U33" s="448" t="s">
        <v>489</v>
      </c>
      <c r="V33" s="446" t="s">
        <v>490</v>
      </c>
      <c r="W33" s="447" t="s">
        <v>491</v>
      </c>
    </row>
    <row r="34" spans="2:23" s="8" customFormat="1" ht="13.5" customHeight="1">
      <c r="B34" s="449">
        <v>2</v>
      </c>
      <c r="C34" s="450" t="s">
        <v>492</v>
      </c>
      <c r="D34" s="375"/>
      <c r="E34" s="374">
        <v>8706632</v>
      </c>
      <c r="F34" s="375">
        <v>3007</v>
      </c>
      <c r="G34" s="376">
        <v>524</v>
      </c>
      <c r="H34" s="377" t="s">
        <v>493</v>
      </c>
      <c r="I34" s="364">
        <v>2000</v>
      </c>
      <c r="J34" s="451" t="s">
        <v>494</v>
      </c>
      <c r="K34" s="452"/>
      <c r="L34" s="365">
        <v>445.06</v>
      </c>
      <c r="M34" s="453">
        <v>913.32</v>
      </c>
      <c r="N34" s="365">
        <v>483.27</v>
      </c>
      <c r="O34" s="368">
        <v>1000</v>
      </c>
      <c r="P34" s="369">
        <v>472.05</v>
      </c>
      <c r="Q34" s="368">
        <v>1000</v>
      </c>
      <c r="R34" s="454" t="s">
        <v>495</v>
      </c>
      <c r="S34" s="455" t="s">
        <v>496</v>
      </c>
      <c r="T34" s="454" t="s">
        <v>497</v>
      </c>
      <c r="U34" s="456" t="s">
        <v>498</v>
      </c>
      <c r="V34" s="454" t="s">
        <v>499</v>
      </c>
      <c r="W34" s="455" t="s">
        <v>500</v>
      </c>
    </row>
    <row r="35" spans="2:23" s="8" customFormat="1" ht="13.5" customHeight="1">
      <c r="B35" s="449">
        <v>3</v>
      </c>
      <c r="C35" s="450" t="s">
        <v>7</v>
      </c>
      <c r="D35" s="375"/>
      <c r="E35" s="374">
        <v>701384</v>
      </c>
      <c r="F35" s="375">
        <v>3022</v>
      </c>
      <c r="G35" s="457">
        <v>979</v>
      </c>
      <c r="H35" s="377" t="s">
        <v>27</v>
      </c>
      <c r="I35" s="364">
        <v>1953.34</v>
      </c>
      <c r="J35" s="451" t="s">
        <v>501</v>
      </c>
      <c r="K35" s="452"/>
      <c r="L35" s="365">
        <v>431.04</v>
      </c>
      <c r="M35" s="453">
        <v>884.56</v>
      </c>
      <c r="N35" s="365">
        <v>463.17</v>
      </c>
      <c r="O35" s="368">
        <v>958.42</v>
      </c>
      <c r="P35" s="369">
        <v>469.66</v>
      </c>
      <c r="Q35" s="368">
        <v>994.92</v>
      </c>
      <c r="R35" s="454" t="s">
        <v>502</v>
      </c>
      <c r="S35" s="455" t="s">
        <v>503</v>
      </c>
      <c r="T35" s="454" t="s">
        <v>504</v>
      </c>
      <c r="U35" s="455" t="s">
        <v>505</v>
      </c>
      <c r="V35" s="454" t="s">
        <v>506</v>
      </c>
      <c r="W35" s="456" t="s">
        <v>507</v>
      </c>
    </row>
    <row r="36" spans="2:23" s="8" customFormat="1" ht="13.5" customHeight="1">
      <c r="B36" s="458">
        <v>4</v>
      </c>
      <c r="C36" s="450" t="s">
        <v>508</v>
      </c>
      <c r="D36" s="375"/>
      <c r="E36" s="374">
        <v>803232</v>
      </c>
      <c r="F36" s="382">
        <v>3011</v>
      </c>
      <c r="G36" s="376">
        <v>20</v>
      </c>
      <c r="H36" s="377" t="s">
        <v>509</v>
      </c>
      <c r="I36" s="364">
        <v>1843.73</v>
      </c>
      <c r="J36" s="459" t="s">
        <v>510</v>
      </c>
      <c r="K36" s="452"/>
      <c r="L36" s="365">
        <v>437.81</v>
      </c>
      <c r="M36" s="379">
        <v>898.46</v>
      </c>
      <c r="N36" s="365">
        <v>426.48</v>
      </c>
      <c r="O36" s="380">
        <v>882.5</v>
      </c>
      <c r="P36" s="369">
        <v>446.22</v>
      </c>
      <c r="Q36" s="368">
        <v>945.27</v>
      </c>
      <c r="R36" s="454" t="s">
        <v>511</v>
      </c>
      <c r="S36" s="456" t="s">
        <v>512</v>
      </c>
      <c r="T36" s="454" t="s">
        <v>513</v>
      </c>
      <c r="U36" s="455" t="s">
        <v>350</v>
      </c>
      <c r="V36" s="454" t="s">
        <v>514</v>
      </c>
      <c r="W36" s="455" t="s">
        <v>515</v>
      </c>
    </row>
    <row r="37" spans="2:23" s="8" customFormat="1" ht="13.5" customHeight="1">
      <c r="B37" s="458">
        <v>5</v>
      </c>
      <c r="C37" s="450" t="s">
        <v>516</v>
      </c>
      <c r="D37" s="375"/>
      <c r="E37" s="374">
        <v>202035</v>
      </c>
      <c r="F37" s="382">
        <v>3006</v>
      </c>
      <c r="G37" s="376">
        <v>162</v>
      </c>
      <c r="H37" s="377" t="s">
        <v>517</v>
      </c>
      <c r="I37" s="364">
        <v>1930.32</v>
      </c>
      <c r="J37" s="451" t="s">
        <v>518</v>
      </c>
      <c r="K37" s="346"/>
      <c r="L37" s="365">
        <v>448.82</v>
      </c>
      <c r="M37" s="453">
        <v>921.04</v>
      </c>
      <c r="N37" s="365">
        <v>469.42</v>
      </c>
      <c r="O37" s="368">
        <v>971.36</v>
      </c>
      <c r="P37" s="369">
        <v>452.68</v>
      </c>
      <c r="Q37" s="368">
        <v>958.97</v>
      </c>
      <c r="R37" s="454" t="s">
        <v>519</v>
      </c>
      <c r="S37" s="456" t="s">
        <v>520</v>
      </c>
      <c r="T37" s="454" t="s">
        <v>521</v>
      </c>
      <c r="U37" s="455" t="s">
        <v>522</v>
      </c>
      <c r="V37" s="454" t="s">
        <v>523</v>
      </c>
      <c r="W37" s="455" t="s">
        <v>524</v>
      </c>
    </row>
    <row r="38" spans="2:23" s="8" customFormat="1" ht="13.5" customHeight="1">
      <c r="B38" s="458">
        <v>6</v>
      </c>
      <c r="C38" s="450" t="s">
        <v>23</v>
      </c>
      <c r="D38" s="375"/>
      <c r="E38" s="374">
        <v>505102</v>
      </c>
      <c r="F38" s="382">
        <v>3016</v>
      </c>
      <c r="G38" s="376">
        <v>588</v>
      </c>
      <c r="H38" s="377" t="s">
        <v>35</v>
      </c>
      <c r="I38" s="364">
        <v>1922.27</v>
      </c>
      <c r="J38" s="451" t="s">
        <v>525</v>
      </c>
      <c r="K38" s="346"/>
      <c r="L38" s="367">
        <v>473.3</v>
      </c>
      <c r="M38" s="379">
        <v>971.28</v>
      </c>
      <c r="N38" s="365">
        <v>459.58</v>
      </c>
      <c r="O38" s="368">
        <v>950.99</v>
      </c>
      <c r="P38" s="369">
        <v>442.48</v>
      </c>
      <c r="Q38" s="380">
        <v>937.35</v>
      </c>
      <c r="R38" s="454" t="s">
        <v>526</v>
      </c>
      <c r="S38" s="456" t="s">
        <v>527</v>
      </c>
      <c r="T38" s="454" t="s">
        <v>528</v>
      </c>
      <c r="U38" s="455" t="s">
        <v>529</v>
      </c>
      <c r="V38" s="454" t="s">
        <v>530</v>
      </c>
      <c r="W38" s="455" t="s">
        <v>531</v>
      </c>
    </row>
    <row r="39" spans="2:23" s="8" customFormat="1" ht="13.5" customHeight="1">
      <c r="B39" s="458">
        <v>7</v>
      </c>
      <c r="C39" s="450" t="s">
        <v>21</v>
      </c>
      <c r="D39" s="375" t="s">
        <v>85</v>
      </c>
      <c r="E39" s="374">
        <v>505101</v>
      </c>
      <c r="F39" s="382">
        <v>3016</v>
      </c>
      <c r="G39" s="376">
        <v>588</v>
      </c>
      <c r="H39" s="377" t="s">
        <v>35</v>
      </c>
      <c r="I39" s="364">
        <v>1891.09</v>
      </c>
      <c r="J39" s="451" t="s">
        <v>532</v>
      </c>
      <c r="K39" s="346"/>
      <c r="L39" s="365">
        <v>422.77</v>
      </c>
      <c r="M39" s="453">
        <v>867.58</v>
      </c>
      <c r="N39" s="365">
        <v>459.54</v>
      </c>
      <c r="O39" s="368">
        <v>950.9</v>
      </c>
      <c r="P39" s="369">
        <v>443.82</v>
      </c>
      <c r="Q39" s="368">
        <v>940.18</v>
      </c>
      <c r="R39" s="454" t="s">
        <v>533</v>
      </c>
      <c r="S39" s="455" t="s">
        <v>534</v>
      </c>
      <c r="T39" s="454" t="s">
        <v>535</v>
      </c>
      <c r="U39" s="455" t="s">
        <v>536</v>
      </c>
      <c r="V39" s="454" t="s">
        <v>537</v>
      </c>
      <c r="W39" s="456" t="s">
        <v>538</v>
      </c>
    </row>
    <row r="40" spans="2:23" s="8" customFormat="1" ht="13.5" customHeight="1" thickBot="1">
      <c r="B40" s="460">
        <v>8</v>
      </c>
      <c r="C40" s="461" t="s">
        <v>539</v>
      </c>
      <c r="D40" s="389"/>
      <c r="E40" s="388">
        <v>9900731</v>
      </c>
      <c r="F40" s="462">
        <v>3004</v>
      </c>
      <c r="G40" s="390">
        <v>143</v>
      </c>
      <c r="H40" s="391" t="s">
        <v>466</v>
      </c>
      <c r="I40" s="392">
        <v>1933.14</v>
      </c>
      <c r="J40" s="463" t="s">
        <v>540</v>
      </c>
      <c r="K40" s="346"/>
      <c r="L40" s="394">
        <v>421.26</v>
      </c>
      <c r="M40" s="464">
        <v>864.49</v>
      </c>
      <c r="N40" s="394">
        <v>467.81</v>
      </c>
      <c r="O40" s="397">
        <v>968.01</v>
      </c>
      <c r="P40" s="398">
        <v>455.59</v>
      </c>
      <c r="Q40" s="397">
        <v>965.13</v>
      </c>
      <c r="R40" s="465" t="s">
        <v>541</v>
      </c>
      <c r="S40" s="466" t="s">
        <v>542</v>
      </c>
      <c r="T40" s="465" t="s">
        <v>543</v>
      </c>
      <c r="U40" s="466" t="s">
        <v>544</v>
      </c>
      <c r="V40" s="465" t="s">
        <v>545</v>
      </c>
      <c r="W40" s="467" t="s">
        <v>546</v>
      </c>
    </row>
    <row r="41" spans="2:23" s="8" customFormat="1" ht="13.5" customHeight="1">
      <c r="B41" s="468">
        <v>9</v>
      </c>
      <c r="C41" s="469" t="s">
        <v>547</v>
      </c>
      <c r="D41" s="349"/>
      <c r="E41" s="350">
        <v>500205</v>
      </c>
      <c r="F41" s="402">
        <v>3001</v>
      </c>
      <c r="G41" s="403">
        <v>214</v>
      </c>
      <c r="H41" s="352" t="s">
        <v>548</v>
      </c>
      <c r="I41" s="470" t="s">
        <v>549</v>
      </c>
      <c r="J41" s="346"/>
      <c r="K41" s="346"/>
      <c r="L41" s="355" t="s">
        <v>550</v>
      </c>
      <c r="M41" s="356" t="s">
        <v>551</v>
      </c>
      <c r="N41" s="355" t="s">
        <v>552</v>
      </c>
      <c r="O41" s="471" t="s">
        <v>553</v>
      </c>
      <c r="P41" s="472" t="s">
        <v>554</v>
      </c>
      <c r="Q41" s="473" t="s">
        <v>555</v>
      </c>
      <c r="R41" s="346"/>
      <c r="S41" s="346"/>
      <c r="T41" s="346"/>
      <c r="U41" s="346"/>
      <c r="V41" s="141"/>
      <c r="W41" s="346"/>
    </row>
    <row r="42" spans="2:23" s="8" customFormat="1" ht="13.5" customHeight="1">
      <c r="B42" s="458">
        <v>10</v>
      </c>
      <c r="C42" s="450" t="s">
        <v>556</v>
      </c>
      <c r="D42" s="375" t="s">
        <v>85</v>
      </c>
      <c r="E42" s="374">
        <v>600963</v>
      </c>
      <c r="F42" s="382">
        <v>3002</v>
      </c>
      <c r="G42" s="376">
        <v>583</v>
      </c>
      <c r="H42" s="377" t="s">
        <v>557</v>
      </c>
      <c r="I42" s="459" t="s">
        <v>558</v>
      </c>
      <c r="J42" s="346"/>
      <c r="K42" s="346"/>
      <c r="L42" s="365" t="s">
        <v>559</v>
      </c>
      <c r="M42" s="383" t="s">
        <v>560</v>
      </c>
      <c r="N42" s="365" t="s">
        <v>561</v>
      </c>
      <c r="O42" s="474" t="s">
        <v>562</v>
      </c>
      <c r="P42" s="475" t="s">
        <v>563</v>
      </c>
      <c r="Q42" s="476" t="s">
        <v>564</v>
      </c>
      <c r="R42" s="346"/>
      <c r="S42" s="346"/>
      <c r="T42" s="346"/>
      <c r="U42" s="346"/>
      <c r="V42" s="477"/>
      <c r="W42" s="346"/>
    </row>
    <row r="43" spans="2:23" s="8" customFormat="1" ht="13.5" customHeight="1">
      <c r="B43" s="458">
        <v>11</v>
      </c>
      <c r="C43" s="450" t="s">
        <v>17</v>
      </c>
      <c r="D43" s="375"/>
      <c r="E43" s="374">
        <v>703709</v>
      </c>
      <c r="F43" s="382">
        <v>3014</v>
      </c>
      <c r="G43" s="376">
        <v>494</v>
      </c>
      <c r="H43" s="377" t="s">
        <v>9</v>
      </c>
      <c r="I43" s="459" t="s">
        <v>565</v>
      </c>
      <c r="J43" s="346"/>
      <c r="K43" s="346"/>
      <c r="L43" s="365" t="s">
        <v>566</v>
      </c>
      <c r="M43" s="366" t="s">
        <v>567</v>
      </c>
      <c r="N43" s="365" t="s">
        <v>568</v>
      </c>
      <c r="O43" s="474" t="s">
        <v>569</v>
      </c>
      <c r="P43" s="475" t="s">
        <v>570</v>
      </c>
      <c r="Q43" s="474" t="s">
        <v>571</v>
      </c>
      <c r="R43" s="346"/>
      <c r="S43" s="346"/>
      <c r="T43" s="346"/>
      <c r="U43" s="346"/>
      <c r="V43" s="346"/>
      <c r="W43" s="346"/>
    </row>
    <row r="44" spans="2:23" s="8" customFormat="1" ht="13.5" customHeight="1">
      <c r="B44" s="458">
        <v>12</v>
      </c>
      <c r="C44" s="450" t="s">
        <v>8</v>
      </c>
      <c r="D44" s="375"/>
      <c r="E44" s="374">
        <v>701387</v>
      </c>
      <c r="F44" s="382">
        <v>3022</v>
      </c>
      <c r="G44" s="457">
        <v>4</v>
      </c>
      <c r="H44" s="478" t="s">
        <v>572</v>
      </c>
      <c r="I44" s="459" t="s">
        <v>573</v>
      </c>
      <c r="J44" s="346"/>
      <c r="K44" s="346"/>
      <c r="L44" s="365" t="s">
        <v>574</v>
      </c>
      <c r="M44" s="366" t="s">
        <v>575</v>
      </c>
      <c r="N44" s="365" t="s">
        <v>576</v>
      </c>
      <c r="O44" s="474" t="s">
        <v>577</v>
      </c>
      <c r="P44" s="475" t="s">
        <v>578</v>
      </c>
      <c r="Q44" s="474" t="s">
        <v>579</v>
      </c>
      <c r="R44" s="346"/>
      <c r="S44" s="346"/>
      <c r="T44" s="346"/>
      <c r="U44" s="346"/>
      <c r="V44" s="346"/>
      <c r="W44" s="346"/>
    </row>
    <row r="45" spans="2:23" s="8" customFormat="1" ht="13.5" customHeight="1">
      <c r="B45" s="458">
        <v>13</v>
      </c>
      <c r="C45" s="450" t="s">
        <v>580</v>
      </c>
      <c r="D45" s="375"/>
      <c r="E45" s="374">
        <v>61117</v>
      </c>
      <c r="F45" s="382">
        <v>3002</v>
      </c>
      <c r="G45" s="376">
        <v>61</v>
      </c>
      <c r="H45" s="377" t="s">
        <v>581</v>
      </c>
      <c r="I45" s="459" t="s">
        <v>582</v>
      </c>
      <c r="J45" s="346"/>
      <c r="K45" s="346"/>
      <c r="L45" s="365" t="s">
        <v>583</v>
      </c>
      <c r="M45" s="366" t="s">
        <v>584</v>
      </c>
      <c r="N45" s="365" t="s">
        <v>585</v>
      </c>
      <c r="O45" s="474" t="s">
        <v>586</v>
      </c>
      <c r="P45" s="475" t="s">
        <v>587</v>
      </c>
      <c r="Q45" s="474" t="s">
        <v>588</v>
      </c>
      <c r="R45" s="346"/>
      <c r="S45" s="346"/>
      <c r="T45" s="346"/>
      <c r="U45" s="346"/>
      <c r="V45" s="346"/>
      <c r="W45" s="346"/>
    </row>
    <row r="46" spans="2:23" s="8" customFormat="1" ht="13.5" customHeight="1">
      <c r="B46" s="458">
        <v>14</v>
      </c>
      <c r="C46" s="450" t="s">
        <v>589</v>
      </c>
      <c r="D46" s="375"/>
      <c r="E46" s="374">
        <v>6845</v>
      </c>
      <c r="F46" s="375">
        <v>3021</v>
      </c>
      <c r="G46" s="376">
        <v>973</v>
      </c>
      <c r="H46" s="377" t="s">
        <v>590</v>
      </c>
      <c r="I46" s="459" t="s">
        <v>591</v>
      </c>
      <c r="J46" s="346"/>
      <c r="K46" s="346"/>
      <c r="L46" s="365" t="s">
        <v>592</v>
      </c>
      <c r="M46" s="366" t="s">
        <v>593</v>
      </c>
      <c r="N46" s="365" t="s">
        <v>594</v>
      </c>
      <c r="O46" s="474" t="s">
        <v>595</v>
      </c>
      <c r="P46" s="475" t="s">
        <v>596</v>
      </c>
      <c r="Q46" s="474" t="s">
        <v>597</v>
      </c>
      <c r="R46" s="346"/>
      <c r="S46" s="346"/>
      <c r="T46" s="479"/>
      <c r="U46" s="346"/>
      <c r="V46" s="346"/>
      <c r="W46" s="346"/>
    </row>
    <row r="47" spans="2:23" s="8" customFormat="1" ht="13.5" customHeight="1">
      <c r="B47" s="458">
        <v>15</v>
      </c>
      <c r="C47" s="480" t="s">
        <v>598</v>
      </c>
      <c r="D47" s="375"/>
      <c r="E47" s="374">
        <v>8406685</v>
      </c>
      <c r="F47" s="382">
        <v>3009</v>
      </c>
      <c r="G47" s="376">
        <v>963</v>
      </c>
      <c r="H47" s="377" t="s">
        <v>599</v>
      </c>
      <c r="I47" s="459" t="s">
        <v>600</v>
      </c>
      <c r="J47" s="141"/>
      <c r="K47" s="346"/>
      <c r="L47" s="365" t="s">
        <v>601</v>
      </c>
      <c r="M47" s="366" t="s">
        <v>602</v>
      </c>
      <c r="N47" s="365" t="s">
        <v>603</v>
      </c>
      <c r="O47" s="474" t="s">
        <v>604</v>
      </c>
      <c r="P47" s="475" t="s">
        <v>605</v>
      </c>
      <c r="Q47" s="474" t="s">
        <v>606</v>
      </c>
      <c r="R47" s="346"/>
      <c r="S47" s="346"/>
      <c r="T47" s="346"/>
      <c r="U47" s="346"/>
      <c r="V47" s="346"/>
      <c r="W47" s="346"/>
    </row>
    <row r="48" spans="2:23" s="8" customFormat="1" ht="13.5" customHeight="1">
      <c r="B48" s="458">
        <v>16</v>
      </c>
      <c r="C48" s="480" t="s">
        <v>607</v>
      </c>
      <c r="D48" s="375"/>
      <c r="E48" s="374">
        <v>1650</v>
      </c>
      <c r="F48" s="382">
        <v>3014</v>
      </c>
      <c r="G48" s="376">
        <v>494</v>
      </c>
      <c r="H48" s="377" t="s">
        <v>9</v>
      </c>
      <c r="I48" s="459" t="s">
        <v>608</v>
      </c>
      <c r="J48" s="141"/>
      <c r="K48" s="346"/>
      <c r="L48" s="365" t="s">
        <v>609</v>
      </c>
      <c r="M48" s="366" t="s">
        <v>610</v>
      </c>
      <c r="N48" s="365" t="s">
        <v>611</v>
      </c>
      <c r="O48" s="474" t="s">
        <v>612</v>
      </c>
      <c r="P48" s="475" t="s">
        <v>613</v>
      </c>
      <c r="Q48" s="474" t="s">
        <v>614</v>
      </c>
      <c r="R48" s="346"/>
      <c r="S48" s="346"/>
      <c r="T48" s="346"/>
      <c r="U48" s="346"/>
      <c r="V48" s="346"/>
      <c r="W48" s="346"/>
    </row>
    <row r="49" spans="2:23" s="8" customFormat="1" ht="13.5" customHeight="1">
      <c r="B49" s="458">
        <v>17</v>
      </c>
      <c r="C49" s="450" t="s">
        <v>615</v>
      </c>
      <c r="D49" s="375"/>
      <c r="E49" s="374">
        <v>9800303</v>
      </c>
      <c r="F49" s="382">
        <v>3001</v>
      </c>
      <c r="G49" s="376">
        <v>393</v>
      </c>
      <c r="H49" s="377" t="s">
        <v>616</v>
      </c>
      <c r="I49" s="459" t="s">
        <v>617</v>
      </c>
      <c r="J49" s="141"/>
      <c r="K49" s="346"/>
      <c r="L49" s="365" t="s">
        <v>618</v>
      </c>
      <c r="M49" s="383" t="s">
        <v>619</v>
      </c>
      <c r="N49" s="365" t="s">
        <v>620</v>
      </c>
      <c r="O49" s="474" t="s">
        <v>621</v>
      </c>
      <c r="P49" s="475" t="s">
        <v>622</v>
      </c>
      <c r="Q49" s="476" t="s">
        <v>623</v>
      </c>
      <c r="R49" s="346"/>
      <c r="S49" s="346"/>
      <c r="T49" s="346"/>
      <c r="U49" s="346"/>
      <c r="V49" s="346"/>
      <c r="W49" s="346"/>
    </row>
    <row r="50" spans="2:23" s="8" customFormat="1" ht="13.5" customHeight="1">
      <c r="B50" s="458">
        <v>18</v>
      </c>
      <c r="C50" s="450" t="s">
        <v>624</v>
      </c>
      <c r="D50" s="375"/>
      <c r="E50" s="374">
        <v>9903785</v>
      </c>
      <c r="F50" s="382">
        <v>3002</v>
      </c>
      <c r="G50" s="376">
        <v>583</v>
      </c>
      <c r="H50" s="377" t="s">
        <v>557</v>
      </c>
      <c r="I50" s="459" t="s">
        <v>625</v>
      </c>
      <c r="J50" s="141"/>
      <c r="K50" s="346"/>
      <c r="L50" s="365" t="s">
        <v>626</v>
      </c>
      <c r="M50" s="366" t="s">
        <v>627</v>
      </c>
      <c r="N50" s="365" t="s">
        <v>628</v>
      </c>
      <c r="O50" s="474" t="s">
        <v>629</v>
      </c>
      <c r="P50" s="475" t="s">
        <v>630</v>
      </c>
      <c r="Q50" s="474" t="s">
        <v>631</v>
      </c>
      <c r="R50" s="346"/>
      <c r="S50" s="346"/>
      <c r="T50" s="346"/>
      <c r="U50" s="346"/>
      <c r="V50" s="346"/>
      <c r="W50" s="346"/>
    </row>
    <row r="51" spans="2:23" s="8" customFormat="1" ht="13.5" customHeight="1">
      <c r="B51" s="458">
        <v>19</v>
      </c>
      <c r="C51" s="480" t="s">
        <v>632</v>
      </c>
      <c r="D51" s="375"/>
      <c r="E51" s="374">
        <v>207613</v>
      </c>
      <c r="F51" s="382">
        <v>3022</v>
      </c>
      <c r="G51" s="376">
        <v>441</v>
      </c>
      <c r="H51" s="352" t="s">
        <v>633</v>
      </c>
      <c r="I51" s="459" t="s">
        <v>634</v>
      </c>
      <c r="J51" s="141"/>
      <c r="K51" s="346"/>
      <c r="L51" s="365" t="s">
        <v>635</v>
      </c>
      <c r="M51" s="366" t="s">
        <v>636</v>
      </c>
      <c r="N51" s="365" t="s">
        <v>637</v>
      </c>
      <c r="O51" s="474" t="s">
        <v>638</v>
      </c>
      <c r="P51" s="475" t="s">
        <v>639</v>
      </c>
      <c r="Q51" s="474" t="s">
        <v>640</v>
      </c>
      <c r="R51" s="346"/>
      <c r="S51" s="346"/>
      <c r="T51" s="346"/>
      <c r="U51" s="346"/>
      <c r="V51" s="346"/>
      <c r="W51" s="346"/>
    </row>
    <row r="52" spans="2:23" s="8" customFormat="1" ht="13.5" customHeight="1">
      <c r="B52" s="458">
        <v>20</v>
      </c>
      <c r="C52" s="450" t="s">
        <v>641</v>
      </c>
      <c r="D52" s="375"/>
      <c r="E52" s="374">
        <v>7642</v>
      </c>
      <c r="F52" s="382">
        <v>3022</v>
      </c>
      <c r="G52" s="376">
        <v>972</v>
      </c>
      <c r="H52" s="377" t="s">
        <v>179</v>
      </c>
      <c r="I52" s="459" t="s">
        <v>642</v>
      </c>
      <c r="J52" s="141"/>
      <c r="K52" s="346"/>
      <c r="L52" s="365" t="s">
        <v>643</v>
      </c>
      <c r="M52" s="366" t="s">
        <v>644</v>
      </c>
      <c r="N52" s="365" t="s">
        <v>645</v>
      </c>
      <c r="O52" s="474" t="s">
        <v>646</v>
      </c>
      <c r="P52" s="475" t="s">
        <v>647</v>
      </c>
      <c r="Q52" s="474" t="s">
        <v>648</v>
      </c>
      <c r="R52" s="346"/>
      <c r="S52" s="346"/>
      <c r="T52" s="346"/>
      <c r="U52" s="346"/>
      <c r="V52" s="346"/>
      <c r="W52" s="346"/>
    </row>
    <row r="53" spans="2:23" s="8" customFormat="1" ht="13.5" customHeight="1">
      <c r="B53" s="458">
        <v>21</v>
      </c>
      <c r="C53" s="480" t="s">
        <v>649</v>
      </c>
      <c r="D53" s="375"/>
      <c r="E53" s="374">
        <v>508863</v>
      </c>
      <c r="F53" s="382">
        <v>3022</v>
      </c>
      <c r="G53" s="376">
        <v>978</v>
      </c>
      <c r="H53" s="377" t="s">
        <v>650</v>
      </c>
      <c r="I53" s="459" t="s">
        <v>651</v>
      </c>
      <c r="J53" s="141"/>
      <c r="K53" s="346"/>
      <c r="L53" s="365" t="s">
        <v>652</v>
      </c>
      <c r="M53" s="366" t="s">
        <v>546</v>
      </c>
      <c r="N53" s="365" t="s">
        <v>653</v>
      </c>
      <c r="O53" s="474" t="s">
        <v>654</v>
      </c>
      <c r="P53" s="475" t="s">
        <v>655</v>
      </c>
      <c r="Q53" s="474" t="s">
        <v>656</v>
      </c>
      <c r="R53" s="346"/>
      <c r="S53" s="346"/>
      <c r="T53" s="346"/>
      <c r="U53" s="346"/>
      <c r="V53" s="346"/>
      <c r="W53" s="346"/>
    </row>
    <row r="54" spans="2:23" s="8" customFormat="1" ht="13.5" customHeight="1">
      <c r="B54" s="458">
        <v>22</v>
      </c>
      <c r="C54" s="450" t="s">
        <v>657</v>
      </c>
      <c r="D54" s="375"/>
      <c r="E54" s="374">
        <v>9502806</v>
      </c>
      <c r="F54" s="375">
        <v>3017</v>
      </c>
      <c r="G54" s="376">
        <v>986</v>
      </c>
      <c r="H54" s="377" t="s">
        <v>449</v>
      </c>
      <c r="I54" s="459" t="s">
        <v>658</v>
      </c>
      <c r="J54" s="141"/>
      <c r="K54" s="346"/>
      <c r="L54" s="365" t="s">
        <v>659</v>
      </c>
      <c r="M54" s="366" t="s">
        <v>660</v>
      </c>
      <c r="N54" s="365" t="s">
        <v>661</v>
      </c>
      <c r="O54" s="474" t="s">
        <v>662</v>
      </c>
      <c r="P54" s="475" t="s">
        <v>663</v>
      </c>
      <c r="Q54" s="474" t="s">
        <v>664</v>
      </c>
      <c r="R54" s="346"/>
      <c r="S54" s="346"/>
      <c r="T54" s="346"/>
      <c r="U54" s="346"/>
      <c r="V54" s="346"/>
      <c r="W54" s="346"/>
    </row>
    <row r="55" spans="2:23" s="8" customFormat="1" ht="13.5" customHeight="1">
      <c r="B55" s="458">
        <v>23</v>
      </c>
      <c r="C55" s="450" t="s">
        <v>665</v>
      </c>
      <c r="D55" s="375"/>
      <c r="E55" s="374">
        <v>9201746</v>
      </c>
      <c r="F55" s="382">
        <v>3006</v>
      </c>
      <c r="G55" s="376">
        <v>162</v>
      </c>
      <c r="H55" s="377" t="s">
        <v>517</v>
      </c>
      <c r="I55" s="459" t="s">
        <v>666</v>
      </c>
      <c r="J55" s="141"/>
      <c r="K55" s="346"/>
      <c r="L55" s="365" t="s">
        <v>667</v>
      </c>
      <c r="M55" s="366" t="s">
        <v>668</v>
      </c>
      <c r="N55" s="365" t="s">
        <v>669</v>
      </c>
      <c r="O55" s="474" t="s">
        <v>670</v>
      </c>
      <c r="P55" s="475" t="s">
        <v>671</v>
      </c>
      <c r="Q55" s="474" t="s">
        <v>672</v>
      </c>
      <c r="R55" s="346"/>
      <c r="S55" s="346"/>
      <c r="T55" s="346"/>
      <c r="U55" s="346"/>
      <c r="V55" s="346"/>
      <c r="W55" s="346"/>
    </row>
    <row r="56" spans="2:23" s="8" customFormat="1" ht="13.5" customHeight="1">
      <c r="B56" s="458">
        <v>24</v>
      </c>
      <c r="C56" s="450" t="s">
        <v>673</v>
      </c>
      <c r="D56" s="375"/>
      <c r="E56" s="374">
        <v>208820</v>
      </c>
      <c r="F56" s="382">
        <v>3001</v>
      </c>
      <c r="G56" s="376">
        <v>617</v>
      </c>
      <c r="H56" s="481" t="s">
        <v>674</v>
      </c>
      <c r="I56" s="459" t="s">
        <v>675</v>
      </c>
      <c r="J56" s="141"/>
      <c r="K56" s="346"/>
      <c r="L56" s="365" t="s">
        <v>676</v>
      </c>
      <c r="M56" s="383" t="s">
        <v>677</v>
      </c>
      <c r="N56" s="365" t="s">
        <v>678</v>
      </c>
      <c r="O56" s="474" t="s">
        <v>679</v>
      </c>
      <c r="P56" s="475" t="s">
        <v>680</v>
      </c>
      <c r="Q56" s="476" t="s">
        <v>681</v>
      </c>
      <c r="R56" s="346"/>
      <c r="S56" s="346"/>
      <c r="T56" s="346"/>
      <c r="U56" s="346"/>
      <c r="V56" s="346"/>
      <c r="W56" s="346"/>
    </row>
    <row r="57" spans="2:23" s="8" customFormat="1" ht="13.5" customHeight="1">
      <c r="B57" s="458">
        <v>25</v>
      </c>
      <c r="C57" s="480" t="s">
        <v>682</v>
      </c>
      <c r="D57" s="375"/>
      <c r="E57" s="374">
        <v>9608159</v>
      </c>
      <c r="F57" s="482">
        <v>3003</v>
      </c>
      <c r="G57" s="376">
        <v>647</v>
      </c>
      <c r="H57" s="377" t="s">
        <v>683</v>
      </c>
      <c r="I57" s="459" t="s">
        <v>684</v>
      </c>
      <c r="J57" s="141"/>
      <c r="K57" s="346"/>
      <c r="L57" s="365" t="s">
        <v>685</v>
      </c>
      <c r="M57" s="383" t="s">
        <v>686</v>
      </c>
      <c r="N57" s="365" t="s">
        <v>687</v>
      </c>
      <c r="O57" s="474" t="s">
        <v>688</v>
      </c>
      <c r="P57" s="475" t="s">
        <v>689</v>
      </c>
      <c r="Q57" s="476" t="s">
        <v>546</v>
      </c>
      <c r="R57" s="346"/>
      <c r="S57" s="346"/>
      <c r="T57" s="346"/>
      <c r="U57" s="346"/>
      <c r="V57" s="346"/>
      <c r="W57" s="346"/>
    </row>
    <row r="58" spans="2:23" s="8" customFormat="1" ht="13.5" customHeight="1">
      <c r="B58" s="458">
        <v>26</v>
      </c>
      <c r="C58" s="480" t="s">
        <v>690</v>
      </c>
      <c r="D58" s="375"/>
      <c r="E58" s="374">
        <v>9607870</v>
      </c>
      <c r="F58" s="382">
        <v>3014</v>
      </c>
      <c r="G58" s="376">
        <v>494</v>
      </c>
      <c r="H58" s="377" t="s">
        <v>9</v>
      </c>
      <c r="I58" s="459" t="s">
        <v>691</v>
      </c>
      <c r="J58" s="141"/>
      <c r="K58" s="346"/>
      <c r="L58" s="365" t="s">
        <v>692</v>
      </c>
      <c r="M58" s="366" t="s">
        <v>693</v>
      </c>
      <c r="N58" s="365" t="s">
        <v>694</v>
      </c>
      <c r="O58" s="474" t="s">
        <v>695</v>
      </c>
      <c r="P58" s="475" t="s">
        <v>696</v>
      </c>
      <c r="Q58" s="474" t="s">
        <v>697</v>
      </c>
      <c r="R58" s="346"/>
      <c r="S58" s="346"/>
      <c r="T58" s="346"/>
      <c r="U58" s="346"/>
      <c r="V58" s="346"/>
      <c r="W58" s="346"/>
    </row>
    <row r="59" spans="2:23" s="8" customFormat="1" ht="13.5" customHeight="1">
      <c r="B59" s="458">
        <v>27</v>
      </c>
      <c r="C59" s="450" t="s">
        <v>698</v>
      </c>
      <c r="D59" s="375"/>
      <c r="E59" s="374">
        <v>9802513</v>
      </c>
      <c r="F59" s="382">
        <v>3006</v>
      </c>
      <c r="G59" s="376">
        <v>162</v>
      </c>
      <c r="H59" s="377" t="s">
        <v>517</v>
      </c>
      <c r="I59" s="459" t="s">
        <v>699</v>
      </c>
      <c r="J59" s="141"/>
      <c r="K59" s="346"/>
      <c r="L59" s="365" t="s">
        <v>700</v>
      </c>
      <c r="M59" s="383" t="s">
        <v>701</v>
      </c>
      <c r="N59" s="365" t="s">
        <v>702</v>
      </c>
      <c r="O59" s="476" t="s">
        <v>703</v>
      </c>
      <c r="P59" s="475" t="s">
        <v>704</v>
      </c>
      <c r="Q59" s="474" t="s">
        <v>705</v>
      </c>
      <c r="R59" s="346"/>
      <c r="S59" s="346"/>
      <c r="T59" s="346"/>
      <c r="U59" s="346"/>
      <c r="V59" s="346"/>
      <c r="W59" s="346"/>
    </row>
    <row r="60" spans="2:23" s="8" customFormat="1" ht="13.5" customHeight="1">
      <c r="B60" s="458">
        <v>28</v>
      </c>
      <c r="C60" s="450" t="s">
        <v>706</v>
      </c>
      <c r="D60" s="375"/>
      <c r="E60" s="374">
        <v>8500905</v>
      </c>
      <c r="F60" s="382">
        <v>3006</v>
      </c>
      <c r="G60" s="376">
        <v>162</v>
      </c>
      <c r="H60" s="377" t="s">
        <v>517</v>
      </c>
      <c r="I60" s="459" t="s">
        <v>707</v>
      </c>
      <c r="J60" s="141"/>
      <c r="K60" s="346"/>
      <c r="L60" s="365" t="s">
        <v>708</v>
      </c>
      <c r="M60" s="383" t="s">
        <v>709</v>
      </c>
      <c r="N60" s="365" t="s">
        <v>710</v>
      </c>
      <c r="O60" s="474" t="s">
        <v>711</v>
      </c>
      <c r="P60" s="475" t="s">
        <v>712</v>
      </c>
      <c r="Q60" s="476" t="s">
        <v>713</v>
      </c>
      <c r="R60" s="346"/>
      <c r="S60" s="346"/>
      <c r="T60" s="346"/>
      <c r="U60" s="346"/>
      <c r="V60" s="346"/>
      <c r="W60" s="346"/>
    </row>
    <row r="61" spans="2:23" s="8" customFormat="1" ht="13.5" customHeight="1">
      <c r="B61" s="458">
        <v>29</v>
      </c>
      <c r="C61" s="480" t="s">
        <v>714</v>
      </c>
      <c r="D61" s="375"/>
      <c r="E61" s="374">
        <v>307119</v>
      </c>
      <c r="F61" s="382">
        <v>3021</v>
      </c>
      <c r="G61" s="376">
        <v>212</v>
      </c>
      <c r="H61" s="377" t="s">
        <v>715</v>
      </c>
      <c r="I61" s="459" t="s">
        <v>716</v>
      </c>
      <c r="J61" s="141"/>
      <c r="K61" s="346"/>
      <c r="L61" s="365" t="s">
        <v>717</v>
      </c>
      <c r="M61" s="366" t="s">
        <v>718</v>
      </c>
      <c r="N61" s="365" t="s">
        <v>719</v>
      </c>
      <c r="O61" s="474" t="s">
        <v>720</v>
      </c>
      <c r="P61" s="475" t="s">
        <v>721</v>
      </c>
      <c r="Q61" s="474" t="s">
        <v>722</v>
      </c>
      <c r="R61" s="346"/>
      <c r="S61" s="346"/>
      <c r="T61" s="346"/>
      <c r="U61" s="346"/>
      <c r="V61" s="346"/>
      <c r="W61" s="346"/>
    </row>
    <row r="62" spans="2:23" s="8" customFormat="1" ht="13.5" customHeight="1">
      <c r="B62" s="458">
        <v>30</v>
      </c>
      <c r="C62" s="450" t="s">
        <v>723</v>
      </c>
      <c r="D62" s="375"/>
      <c r="E62" s="374">
        <v>8800355</v>
      </c>
      <c r="F62" s="382">
        <v>3022</v>
      </c>
      <c r="G62" s="376">
        <v>978</v>
      </c>
      <c r="H62" s="377" t="s">
        <v>650</v>
      </c>
      <c r="I62" s="459" t="s">
        <v>724</v>
      </c>
      <c r="J62" s="141"/>
      <c r="K62" s="346"/>
      <c r="L62" s="365" t="s">
        <v>725</v>
      </c>
      <c r="M62" s="383" t="s">
        <v>726</v>
      </c>
      <c r="N62" s="365" t="s">
        <v>727</v>
      </c>
      <c r="O62" s="474" t="s">
        <v>728</v>
      </c>
      <c r="P62" s="475" t="s">
        <v>729</v>
      </c>
      <c r="Q62" s="476" t="s">
        <v>730</v>
      </c>
      <c r="R62" s="346"/>
      <c r="S62" s="346"/>
      <c r="T62" s="346"/>
      <c r="U62" s="346"/>
      <c r="V62" s="346"/>
      <c r="W62" s="346"/>
    </row>
    <row r="63" spans="2:23" s="8" customFormat="1" ht="13.5" customHeight="1">
      <c r="B63" s="458">
        <v>31</v>
      </c>
      <c r="C63" s="450" t="s">
        <v>731</v>
      </c>
      <c r="D63" s="375"/>
      <c r="E63" s="374">
        <v>302265</v>
      </c>
      <c r="F63" s="382">
        <v>3006</v>
      </c>
      <c r="G63" s="376">
        <v>522</v>
      </c>
      <c r="H63" s="377" t="s">
        <v>732</v>
      </c>
      <c r="I63" s="459" t="s">
        <v>733</v>
      </c>
      <c r="J63" s="141"/>
      <c r="K63" s="346"/>
      <c r="L63" s="365" t="s">
        <v>734</v>
      </c>
      <c r="M63" s="366" t="s">
        <v>735</v>
      </c>
      <c r="N63" s="365" t="s">
        <v>736</v>
      </c>
      <c r="O63" s="474" t="s">
        <v>737</v>
      </c>
      <c r="P63" s="475" t="s">
        <v>738</v>
      </c>
      <c r="Q63" s="474" t="s">
        <v>739</v>
      </c>
      <c r="R63" s="346"/>
      <c r="S63" s="346"/>
      <c r="T63" s="346"/>
      <c r="U63" s="346"/>
      <c r="V63" s="346"/>
      <c r="W63" s="346"/>
    </row>
    <row r="64" spans="2:23" s="8" customFormat="1" ht="13.5" customHeight="1">
      <c r="B64" s="458">
        <v>32</v>
      </c>
      <c r="C64" s="450" t="s">
        <v>740</v>
      </c>
      <c r="D64" s="375"/>
      <c r="E64" s="374">
        <v>8805056</v>
      </c>
      <c r="F64" s="375">
        <v>3014</v>
      </c>
      <c r="G64" s="376">
        <v>160</v>
      </c>
      <c r="H64" s="377" t="s">
        <v>459</v>
      </c>
      <c r="I64" s="459" t="s">
        <v>741</v>
      </c>
      <c r="J64" s="141"/>
      <c r="K64" s="346"/>
      <c r="L64" s="365" t="s">
        <v>742</v>
      </c>
      <c r="M64" s="383" t="s">
        <v>743</v>
      </c>
      <c r="N64" s="365" t="s">
        <v>744</v>
      </c>
      <c r="O64" s="474" t="s">
        <v>745</v>
      </c>
      <c r="P64" s="475" t="s">
        <v>746</v>
      </c>
      <c r="Q64" s="476" t="s">
        <v>747</v>
      </c>
      <c r="R64" s="346"/>
      <c r="S64" s="346"/>
      <c r="T64" s="346"/>
      <c r="U64" s="346"/>
      <c r="V64" s="346"/>
      <c r="W64" s="346"/>
    </row>
    <row r="65" spans="2:23" s="8" customFormat="1" ht="13.5" customHeight="1" thickBot="1">
      <c r="B65" s="460" t="s">
        <v>748</v>
      </c>
      <c r="C65" s="461" t="s">
        <v>749</v>
      </c>
      <c r="D65" s="389"/>
      <c r="E65" s="388">
        <v>9002031</v>
      </c>
      <c r="F65" s="462">
        <v>3006</v>
      </c>
      <c r="G65" s="390">
        <v>546</v>
      </c>
      <c r="H65" s="391" t="s">
        <v>750</v>
      </c>
      <c r="I65" s="483" t="s">
        <v>546</v>
      </c>
      <c r="J65" s="141"/>
      <c r="K65" s="346"/>
      <c r="L65" s="394" t="s">
        <v>652</v>
      </c>
      <c r="M65" s="395" t="s">
        <v>546</v>
      </c>
      <c r="N65" s="394" t="s">
        <v>652</v>
      </c>
      <c r="O65" s="484" t="s">
        <v>751</v>
      </c>
      <c r="P65" s="485" t="s">
        <v>689</v>
      </c>
      <c r="Q65" s="484" t="s">
        <v>546</v>
      </c>
      <c r="R65" s="346"/>
      <c r="S65" s="346"/>
      <c r="T65" s="346"/>
      <c r="U65" s="346"/>
      <c r="V65" s="346"/>
      <c r="W65" s="346"/>
    </row>
    <row r="66" spans="2:26" s="10" customFormat="1" ht="30" customHeight="1"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4"/>
      <c r="S66" s="13"/>
      <c r="T66" s="13"/>
      <c r="U66" s="13"/>
      <c r="V66" s="13"/>
      <c r="W66" s="15"/>
      <c r="X66" s="15"/>
      <c r="Y66" s="15"/>
      <c r="Z66" s="15"/>
    </row>
    <row r="67" spans="2:8" ht="18" thickBot="1">
      <c r="B67" s="7" t="s">
        <v>752</v>
      </c>
      <c r="C67" s="5"/>
      <c r="D67" s="6"/>
      <c r="E67" s="435"/>
      <c r="F67" s="2"/>
      <c r="G67" s="2"/>
      <c r="H67" s="2"/>
    </row>
    <row r="68" spans="2:17" ht="24.75" thickBot="1">
      <c r="B68" s="121" t="s">
        <v>91</v>
      </c>
      <c r="C68" s="339" t="s">
        <v>93</v>
      </c>
      <c r="D68" s="124" t="s">
        <v>0</v>
      </c>
      <c r="E68" s="124" t="s">
        <v>435</v>
      </c>
      <c r="F68" s="124" t="s">
        <v>94</v>
      </c>
      <c r="G68" s="125" t="s">
        <v>95</v>
      </c>
      <c r="H68" s="126" t="s">
        <v>96</v>
      </c>
      <c r="I68" s="121" t="s">
        <v>1</v>
      </c>
      <c r="J68" s="486"/>
      <c r="K68" s="342"/>
      <c r="L68" s="343" t="s">
        <v>3</v>
      </c>
      <c r="M68" s="344" t="s">
        <v>2</v>
      </c>
      <c r="N68" s="343" t="s">
        <v>4</v>
      </c>
      <c r="O68" s="344" t="s">
        <v>2</v>
      </c>
      <c r="P68" s="487" t="s">
        <v>5</v>
      </c>
      <c r="Q68" s="488" t="s">
        <v>2</v>
      </c>
    </row>
    <row r="69" spans="2:17" s="8" customFormat="1" ht="13.5" customHeight="1">
      <c r="B69" s="489">
        <v>1</v>
      </c>
      <c r="C69" s="469" t="s">
        <v>14</v>
      </c>
      <c r="D69" s="438"/>
      <c r="E69" s="350">
        <v>405841</v>
      </c>
      <c r="F69" s="490">
        <v>3019</v>
      </c>
      <c r="G69" s="351">
        <v>177</v>
      </c>
      <c r="H69" s="491" t="s">
        <v>30</v>
      </c>
      <c r="I69" s="470" t="s">
        <v>753</v>
      </c>
      <c r="J69" s="492"/>
      <c r="K69" s="346"/>
      <c r="L69" s="493" t="s">
        <v>754</v>
      </c>
      <c r="M69" s="494" t="s">
        <v>755</v>
      </c>
      <c r="N69" s="493" t="s">
        <v>756</v>
      </c>
      <c r="O69" s="495" t="s">
        <v>757</v>
      </c>
      <c r="P69" s="496" t="s">
        <v>758</v>
      </c>
      <c r="Q69" s="497" t="s">
        <v>759</v>
      </c>
    </row>
    <row r="70" spans="2:17" s="8" customFormat="1" ht="13.5" customHeight="1">
      <c r="B70" s="489">
        <v>2</v>
      </c>
      <c r="C70" s="498" t="s">
        <v>760</v>
      </c>
      <c r="D70" s="349" t="s">
        <v>121</v>
      </c>
      <c r="E70" s="374">
        <v>500724</v>
      </c>
      <c r="F70" s="490">
        <v>3002</v>
      </c>
      <c r="G70" s="351">
        <v>260</v>
      </c>
      <c r="H70" s="491" t="s">
        <v>761</v>
      </c>
      <c r="I70" s="470" t="s">
        <v>762</v>
      </c>
      <c r="J70" s="492"/>
      <c r="K70" s="346"/>
      <c r="L70" s="493" t="s">
        <v>763</v>
      </c>
      <c r="M70" s="499" t="s">
        <v>764</v>
      </c>
      <c r="N70" s="493" t="s">
        <v>765</v>
      </c>
      <c r="O70" s="471" t="s">
        <v>766</v>
      </c>
      <c r="P70" s="496" t="s">
        <v>767</v>
      </c>
      <c r="Q70" s="471" t="s">
        <v>768</v>
      </c>
    </row>
    <row r="71" spans="2:17" s="8" customFormat="1" ht="13.5" customHeight="1">
      <c r="B71" s="489">
        <v>3</v>
      </c>
      <c r="C71" s="498" t="s">
        <v>769</v>
      </c>
      <c r="D71" s="349" t="s">
        <v>121</v>
      </c>
      <c r="E71" s="374">
        <v>701705</v>
      </c>
      <c r="F71" s="490">
        <v>3019</v>
      </c>
      <c r="G71" s="351">
        <v>694</v>
      </c>
      <c r="H71" s="491" t="s">
        <v>770</v>
      </c>
      <c r="I71" s="470" t="s">
        <v>771</v>
      </c>
      <c r="J71" s="492"/>
      <c r="K71" s="346"/>
      <c r="L71" s="493" t="s">
        <v>772</v>
      </c>
      <c r="M71" s="356" t="s">
        <v>773</v>
      </c>
      <c r="N71" s="493" t="s">
        <v>774</v>
      </c>
      <c r="O71" s="473" t="s">
        <v>775</v>
      </c>
      <c r="P71" s="496" t="s">
        <v>776</v>
      </c>
      <c r="Q71" s="471" t="s">
        <v>777</v>
      </c>
    </row>
    <row r="72" spans="2:17" s="8" customFormat="1" ht="13.5" customHeight="1">
      <c r="B72" s="500">
        <v>4</v>
      </c>
      <c r="C72" s="498" t="s">
        <v>778</v>
      </c>
      <c r="D72" s="349"/>
      <c r="E72" s="374">
        <v>405599</v>
      </c>
      <c r="F72" s="501">
        <v>3018</v>
      </c>
      <c r="G72" s="403">
        <v>470</v>
      </c>
      <c r="H72" s="491" t="s">
        <v>463</v>
      </c>
      <c r="I72" s="470" t="s">
        <v>779</v>
      </c>
      <c r="J72" s="492"/>
      <c r="K72" s="346"/>
      <c r="L72" s="493" t="s">
        <v>780</v>
      </c>
      <c r="M72" s="502" t="s">
        <v>350</v>
      </c>
      <c r="N72" s="493" t="s">
        <v>781</v>
      </c>
      <c r="O72" s="471" t="s">
        <v>782</v>
      </c>
      <c r="P72" s="496" t="s">
        <v>783</v>
      </c>
      <c r="Q72" s="473" t="s">
        <v>784</v>
      </c>
    </row>
    <row r="73" spans="2:17" s="8" customFormat="1" ht="13.5" customHeight="1">
      <c r="B73" s="500">
        <v>5</v>
      </c>
      <c r="C73" s="498" t="s">
        <v>785</v>
      </c>
      <c r="D73" s="349"/>
      <c r="E73" s="374">
        <v>803073</v>
      </c>
      <c r="F73" s="490">
        <v>3016</v>
      </c>
      <c r="G73" s="351">
        <v>588</v>
      </c>
      <c r="H73" s="503" t="s">
        <v>35</v>
      </c>
      <c r="I73" s="470" t="s">
        <v>786</v>
      </c>
      <c r="J73" s="492"/>
      <c r="K73" s="346"/>
      <c r="L73" s="493" t="s">
        <v>787</v>
      </c>
      <c r="M73" s="499" t="s">
        <v>788</v>
      </c>
      <c r="N73" s="493" t="s">
        <v>789</v>
      </c>
      <c r="O73" s="471" t="s">
        <v>790</v>
      </c>
      <c r="P73" s="496" t="s">
        <v>791</v>
      </c>
      <c r="Q73" s="471" t="s">
        <v>792</v>
      </c>
    </row>
    <row r="74" spans="2:17" s="8" customFormat="1" ht="13.5" customHeight="1">
      <c r="B74" s="500">
        <v>6</v>
      </c>
      <c r="C74" s="498" t="s">
        <v>24</v>
      </c>
      <c r="D74" s="349"/>
      <c r="E74" s="374">
        <v>305708</v>
      </c>
      <c r="F74" s="375">
        <v>3019</v>
      </c>
      <c r="G74" s="409">
        <v>177</v>
      </c>
      <c r="H74" s="491" t="s">
        <v>30</v>
      </c>
      <c r="I74" s="470" t="s">
        <v>793</v>
      </c>
      <c r="J74" s="492"/>
      <c r="K74" s="346"/>
      <c r="L74" s="493" t="s">
        <v>794</v>
      </c>
      <c r="M74" s="356" t="s">
        <v>795</v>
      </c>
      <c r="N74" s="493" t="s">
        <v>796</v>
      </c>
      <c r="O74" s="473" t="s">
        <v>546</v>
      </c>
      <c r="P74" s="496" t="s">
        <v>797</v>
      </c>
      <c r="Q74" s="471" t="s">
        <v>798</v>
      </c>
    </row>
    <row r="75" spans="2:17" s="8" customFormat="1" ht="13.5" customHeight="1">
      <c r="B75" s="500">
        <v>7</v>
      </c>
      <c r="C75" s="498" t="s">
        <v>799</v>
      </c>
      <c r="D75" s="349"/>
      <c r="E75" s="374">
        <v>305705</v>
      </c>
      <c r="F75" s="490">
        <v>3019</v>
      </c>
      <c r="G75" s="351">
        <v>177</v>
      </c>
      <c r="H75" s="491" t="s">
        <v>30</v>
      </c>
      <c r="I75" s="470" t="s">
        <v>800</v>
      </c>
      <c r="J75" s="492"/>
      <c r="K75" s="346"/>
      <c r="L75" s="493" t="s">
        <v>801</v>
      </c>
      <c r="M75" s="499" t="s">
        <v>802</v>
      </c>
      <c r="N75" s="493" t="s">
        <v>803</v>
      </c>
      <c r="O75" s="471" t="s">
        <v>804</v>
      </c>
      <c r="P75" s="496" t="s">
        <v>805</v>
      </c>
      <c r="Q75" s="471" t="s">
        <v>806</v>
      </c>
    </row>
    <row r="76" spans="2:17" s="8" customFormat="1" ht="13.5" customHeight="1">
      <c r="B76" s="500">
        <v>8</v>
      </c>
      <c r="C76" s="450" t="s">
        <v>807</v>
      </c>
      <c r="D76" s="349" t="s">
        <v>85</v>
      </c>
      <c r="E76" s="374">
        <v>406608</v>
      </c>
      <c r="F76" s="382">
        <v>3020</v>
      </c>
      <c r="G76" s="376">
        <v>959</v>
      </c>
      <c r="H76" s="503" t="s">
        <v>445</v>
      </c>
      <c r="I76" s="470" t="s">
        <v>808</v>
      </c>
      <c r="J76" s="492"/>
      <c r="K76" s="346"/>
      <c r="L76" s="493" t="s">
        <v>809</v>
      </c>
      <c r="M76" s="499" t="s">
        <v>810</v>
      </c>
      <c r="N76" s="493" t="s">
        <v>811</v>
      </c>
      <c r="O76" s="471" t="s">
        <v>812</v>
      </c>
      <c r="P76" s="496" t="s">
        <v>813</v>
      </c>
      <c r="Q76" s="502" t="s">
        <v>814</v>
      </c>
    </row>
    <row r="77" spans="2:17" s="8" customFormat="1" ht="13.5" customHeight="1">
      <c r="B77" s="500">
        <v>9</v>
      </c>
      <c r="C77" s="498" t="s">
        <v>13</v>
      </c>
      <c r="D77" s="349"/>
      <c r="E77" s="374">
        <v>708959</v>
      </c>
      <c r="F77" s="490">
        <v>3019</v>
      </c>
      <c r="G77" s="351">
        <v>177</v>
      </c>
      <c r="H77" s="491" t="s">
        <v>30</v>
      </c>
      <c r="I77" s="470" t="s">
        <v>815</v>
      </c>
      <c r="J77" s="492"/>
      <c r="K77" s="346"/>
      <c r="L77" s="493" t="s">
        <v>816</v>
      </c>
      <c r="M77" s="499" t="s">
        <v>817</v>
      </c>
      <c r="N77" s="493" t="s">
        <v>818</v>
      </c>
      <c r="O77" s="471" t="s">
        <v>819</v>
      </c>
      <c r="P77" s="496" t="s">
        <v>820</v>
      </c>
      <c r="Q77" s="471" t="s">
        <v>821</v>
      </c>
    </row>
    <row r="78" spans="2:17" s="8" customFormat="1" ht="13.5" customHeight="1">
      <c r="B78" s="500">
        <v>10</v>
      </c>
      <c r="C78" s="498" t="s">
        <v>822</v>
      </c>
      <c r="D78" s="349" t="s">
        <v>85</v>
      </c>
      <c r="E78" s="419">
        <v>9900450</v>
      </c>
      <c r="F78" s="490">
        <v>3001</v>
      </c>
      <c r="G78" s="351">
        <v>582</v>
      </c>
      <c r="H78" s="503" t="s">
        <v>823</v>
      </c>
      <c r="I78" s="470" t="s">
        <v>824</v>
      </c>
      <c r="J78" s="492"/>
      <c r="K78" s="346"/>
      <c r="L78" s="493" t="s">
        <v>825</v>
      </c>
      <c r="M78" s="499" t="s">
        <v>826</v>
      </c>
      <c r="N78" s="493" t="s">
        <v>827</v>
      </c>
      <c r="O78" s="471" t="s">
        <v>828</v>
      </c>
      <c r="P78" s="496" t="s">
        <v>829</v>
      </c>
      <c r="Q78" s="471" t="s">
        <v>830</v>
      </c>
    </row>
    <row r="79" spans="2:17" s="8" customFormat="1" ht="13.5" customHeight="1">
      <c r="B79" s="500">
        <v>11</v>
      </c>
      <c r="C79" s="498" t="s">
        <v>831</v>
      </c>
      <c r="D79" s="349"/>
      <c r="E79" s="374">
        <v>505632</v>
      </c>
      <c r="F79" s="490">
        <v>3018</v>
      </c>
      <c r="G79" s="351">
        <v>310</v>
      </c>
      <c r="H79" s="491" t="s">
        <v>832</v>
      </c>
      <c r="I79" s="470" t="s">
        <v>833</v>
      </c>
      <c r="J79" s="492"/>
      <c r="K79" s="346"/>
      <c r="L79" s="493" t="s">
        <v>834</v>
      </c>
      <c r="M79" s="499" t="s">
        <v>835</v>
      </c>
      <c r="N79" s="493" t="s">
        <v>836</v>
      </c>
      <c r="O79" s="471" t="s">
        <v>837</v>
      </c>
      <c r="P79" s="496" t="s">
        <v>838</v>
      </c>
      <c r="Q79" s="471" t="s">
        <v>839</v>
      </c>
    </row>
    <row r="80" spans="2:17" s="8" customFormat="1" ht="13.5" customHeight="1">
      <c r="B80" s="500">
        <v>12</v>
      </c>
      <c r="C80" s="450" t="s">
        <v>840</v>
      </c>
      <c r="D80" s="349"/>
      <c r="E80" s="374">
        <v>701236</v>
      </c>
      <c r="F80" s="490">
        <v>3022</v>
      </c>
      <c r="G80" s="351">
        <v>978</v>
      </c>
      <c r="H80" s="491" t="s">
        <v>841</v>
      </c>
      <c r="I80" s="470" t="s">
        <v>842</v>
      </c>
      <c r="J80" s="492"/>
      <c r="K80" s="346"/>
      <c r="L80" s="493" t="s">
        <v>843</v>
      </c>
      <c r="M80" s="499" t="s">
        <v>844</v>
      </c>
      <c r="N80" s="493" t="s">
        <v>845</v>
      </c>
      <c r="O80" s="471" t="s">
        <v>846</v>
      </c>
      <c r="P80" s="496" t="s">
        <v>847</v>
      </c>
      <c r="Q80" s="471" t="s">
        <v>848</v>
      </c>
    </row>
    <row r="81" spans="2:17" s="8" customFormat="1" ht="13.5" customHeight="1">
      <c r="B81" s="500">
        <v>13</v>
      </c>
      <c r="C81" s="498" t="s">
        <v>849</v>
      </c>
      <c r="D81" s="349" t="s">
        <v>121</v>
      </c>
      <c r="E81" s="374">
        <v>605409</v>
      </c>
      <c r="F81" s="490">
        <v>3017</v>
      </c>
      <c r="G81" s="351">
        <v>262</v>
      </c>
      <c r="H81" s="491" t="s">
        <v>850</v>
      </c>
      <c r="I81" s="470" t="s">
        <v>851</v>
      </c>
      <c r="J81" s="492"/>
      <c r="K81" s="346"/>
      <c r="L81" s="493" t="s">
        <v>852</v>
      </c>
      <c r="M81" s="499" t="s">
        <v>853</v>
      </c>
      <c r="N81" s="493" t="s">
        <v>854</v>
      </c>
      <c r="O81" s="471" t="s">
        <v>855</v>
      </c>
      <c r="P81" s="496" t="s">
        <v>856</v>
      </c>
      <c r="Q81" s="471" t="s">
        <v>857</v>
      </c>
    </row>
    <row r="82" spans="2:17" s="8" customFormat="1" ht="13.5" customHeight="1">
      <c r="B82" s="500">
        <v>14</v>
      </c>
      <c r="C82" s="498" t="s">
        <v>858</v>
      </c>
      <c r="D82" s="349"/>
      <c r="E82" s="374">
        <v>701999</v>
      </c>
      <c r="F82" s="375">
        <v>3014</v>
      </c>
      <c r="G82" s="376">
        <v>362</v>
      </c>
      <c r="H82" s="503" t="s">
        <v>60</v>
      </c>
      <c r="I82" s="470" t="s">
        <v>859</v>
      </c>
      <c r="J82" s="492"/>
      <c r="K82" s="346"/>
      <c r="L82" s="493" t="s">
        <v>860</v>
      </c>
      <c r="M82" s="356" t="s">
        <v>861</v>
      </c>
      <c r="N82" s="493" t="s">
        <v>862</v>
      </c>
      <c r="O82" s="473" t="s">
        <v>863</v>
      </c>
      <c r="P82" s="496" t="s">
        <v>864</v>
      </c>
      <c r="Q82" s="471" t="s">
        <v>865</v>
      </c>
    </row>
    <row r="83" spans="2:17" s="8" customFormat="1" ht="13.5" customHeight="1">
      <c r="B83" s="500">
        <v>15</v>
      </c>
      <c r="C83" s="498" t="s">
        <v>866</v>
      </c>
      <c r="D83" s="349"/>
      <c r="E83" s="374">
        <v>307115</v>
      </c>
      <c r="F83" s="490">
        <v>3021</v>
      </c>
      <c r="G83" s="351">
        <v>544</v>
      </c>
      <c r="H83" s="491" t="s">
        <v>867</v>
      </c>
      <c r="I83" s="470" t="s">
        <v>868</v>
      </c>
      <c r="J83" s="492"/>
      <c r="K83" s="346"/>
      <c r="L83" s="493" t="s">
        <v>869</v>
      </c>
      <c r="M83" s="356" t="s">
        <v>870</v>
      </c>
      <c r="N83" s="493" t="s">
        <v>871</v>
      </c>
      <c r="O83" s="471" t="s">
        <v>872</v>
      </c>
      <c r="P83" s="496" t="s">
        <v>796</v>
      </c>
      <c r="Q83" s="473" t="s">
        <v>873</v>
      </c>
    </row>
    <row r="84" spans="2:17" s="8" customFormat="1" ht="13.5" customHeight="1">
      <c r="B84" s="500">
        <v>16</v>
      </c>
      <c r="C84" s="498" t="s">
        <v>874</v>
      </c>
      <c r="D84" s="375"/>
      <c r="E84" s="374">
        <v>502572</v>
      </c>
      <c r="F84" s="504">
        <v>3007</v>
      </c>
      <c r="G84" s="409">
        <v>236</v>
      </c>
      <c r="H84" s="503" t="s">
        <v>33</v>
      </c>
      <c r="I84" s="459" t="s">
        <v>875</v>
      </c>
      <c r="J84" s="492"/>
      <c r="K84" s="452"/>
      <c r="L84" s="505" t="s">
        <v>876</v>
      </c>
      <c r="M84" s="366" t="s">
        <v>877</v>
      </c>
      <c r="N84" s="505" t="s">
        <v>878</v>
      </c>
      <c r="O84" s="474" t="s">
        <v>879</v>
      </c>
      <c r="P84" s="506" t="s">
        <v>880</v>
      </c>
      <c r="Q84" s="474" t="s">
        <v>881</v>
      </c>
    </row>
    <row r="85" spans="2:17" s="8" customFormat="1" ht="13.5" customHeight="1" thickBot="1">
      <c r="B85" s="507">
        <v>17</v>
      </c>
      <c r="C85" s="508" t="s">
        <v>882</v>
      </c>
      <c r="D85" s="389" t="s">
        <v>85</v>
      </c>
      <c r="E85" s="388">
        <v>101775</v>
      </c>
      <c r="F85" s="509">
        <v>3018</v>
      </c>
      <c r="G85" s="510">
        <v>470</v>
      </c>
      <c r="H85" s="511" t="s">
        <v>463</v>
      </c>
      <c r="I85" s="483" t="s">
        <v>883</v>
      </c>
      <c r="J85" s="492"/>
      <c r="K85" s="346"/>
      <c r="L85" s="512" t="s">
        <v>884</v>
      </c>
      <c r="M85" s="513" t="s">
        <v>885</v>
      </c>
      <c r="N85" s="512" t="s">
        <v>886</v>
      </c>
      <c r="O85" s="514" t="s">
        <v>887</v>
      </c>
      <c r="P85" s="515" t="s">
        <v>888</v>
      </c>
      <c r="Q85" s="484" t="s">
        <v>889</v>
      </c>
    </row>
    <row r="86" spans="2:26" s="10" customFormat="1" ht="30" customHeight="1">
      <c r="B86" s="11"/>
      <c r="C86" s="12"/>
      <c r="D86" s="12"/>
      <c r="E86" s="12"/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4"/>
      <c r="S86" s="13"/>
      <c r="T86" s="13"/>
      <c r="U86" s="13"/>
      <c r="V86" s="13"/>
      <c r="W86" s="15"/>
      <c r="X86" s="15"/>
      <c r="Y86" s="15"/>
      <c r="Z86" s="15"/>
    </row>
    <row r="87" spans="2:16" ht="15.75" customHeight="1" thickBot="1">
      <c r="B87" s="7" t="s">
        <v>890</v>
      </c>
      <c r="C87" s="5"/>
      <c r="D87" s="516"/>
      <c r="E87" s="435"/>
      <c r="F87" s="1"/>
      <c r="G87" s="1"/>
      <c r="H87" s="1"/>
      <c r="I87" s="4"/>
      <c r="J87" s="1"/>
      <c r="K87" s="1"/>
      <c r="L87" s="1"/>
      <c r="M87" s="1"/>
      <c r="N87" s="1"/>
      <c r="O87" s="1"/>
      <c r="P87" s="1"/>
    </row>
    <row r="88" spans="2:16" ht="15.75" customHeight="1" thickBot="1">
      <c r="B88" s="121" t="s">
        <v>91</v>
      </c>
      <c r="C88" s="339" t="s">
        <v>93</v>
      </c>
      <c r="D88" s="124" t="s">
        <v>0</v>
      </c>
      <c r="E88" s="124" t="s">
        <v>435</v>
      </c>
      <c r="F88" s="124" t="s">
        <v>94</v>
      </c>
      <c r="G88" s="125" t="s">
        <v>95</v>
      </c>
      <c r="H88" s="517" t="s">
        <v>96</v>
      </c>
      <c r="I88" s="518"/>
      <c r="J88" s="2"/>
      <c r="K88" s="519"/>
      <c r="L88" s="519"/>
      <c r="M88" s="519"/>
      <c r="N88" s="519"/>
      <c r="O88" s="519"/>
      <c r="P88" s="519"/>
    </row>
    <row r="89" spans="2:16" ht="13.5" customHeight="1">
      <c r="B89" s="520">
        <v>1</v>
      </c>
      <c r="C89" s="498" t="s">
        <v>760</v>
      </c>
      <c r="D89" s="438" t="s">
        <v>121</v>
      </c>
      <c r="E89" s="374">
        <v>500724</v>
      </c>
      <c r="F89" s="490">
        <v>3002</v>
      </c>
      <c r="G89" s="351">
        <v>260</v>
      </c>
      <c r="H89" s="491" t="s">
        <v>761</v>
      </c>
      <c r="I89" s="492"/>
      <c r="J89" s="139"/>
      <c r="K89" s="521"/>
      <c r="L89" s="522"/>
      <c r="M89" s="521"/>
      <c r="N89" s="523"/>
      <c r="O89" s="524"/>
      <c r="P89" s="523"/>
    </row>
    <row r="90" spans="2:16" ht="13.5" customHeight="1">
      <c r="B90" s="525">
        <v>2</v>
      </c>
      <c r="C90" s="498" t="s">
        <v>769</v>
      </c>
      <c r="D90" s="349" t="s">
        <v>121</v>
      </c>
      <c r="E90" s="374">
        <v>701705</v>
      </c>
      <c r="F90" s="490">
        <v>3019</v>
      </c>
      <c r="G90" s="351">
        <v>694</v>
      </c>
      <c r="H90" s="491" t="s">
        <v>770</v>
      </c>
      <c r="I90" s="492"/>
      <c r="J90" s="378"/>
      <c r="K90" s="521"/>
      <c r="L90" s="522"/>
      <c r="M90" s="521"/>
      <c r="N90" s="523"/>
      <c r="O90" s="524"/>
      <c r="P90" s="523"/>
    </row>
    <row r="91" spans="2:16" ht="13.5" customHeight="1">
      <c r="B91" s="526">
        <v>3</v>
      </c>
      <c r="C91" s="450" t="s">
        <v>807</v>
      </c>
      <c r="D91" s="349" t="s">
        <v>85</v>
      </c>
      <c r="E91" s="374">
        <v>406608</v>
      </c>
      <c r="F91" s="382">
        <v>3020</v>
      </c>
      <c r="G91" s="376">
        <v>959</v>
      </c>
      <c r="H91" s="503" t="s">
        <v>445</v>
      </c>
      <c r="I91" s="492"/>
      <c r="J91" s="378"/>
      <c r="K91" s="521"/>
      <c r="L91" s="522"/>
      <c r="M91" s="521"/>
      <c r="N91" s="523"/>
      <c r="O91" s="524"/>
      <c r="P91" s="523"/>
    </row>
    <row r="92" spans="2:16" ht="13.5" customHeight="1">
      <c r="B92" s="527">
        <v>4</v>
      </c>
      <c r="C92" s="498" t="s">
        <v>822</v>
      </c>
      <c r="D92" s="349" t="s">
        <v>85</v>
      </c>
      <c r="E92" s="419">
        <v>9900450</v>
      </c>
      <c r="F92" s="490">
        <v>3001</v>
      </c>
      <c r="G92" s="351">
        <v>582</v>
      </c>
      <c r="H92" s="503" t="s">
        <v>823</v>
      </c>
      <c r="I92" s="492"/>
      <c r="J92" s="378"/>
      <c r="K92" s="521"/>
      <c r="L92" s="522"/>
      <c r="M92" s="521"/>
      <c r="N92" s="523"/>
      <c r="O92" s="524"/>
      <c r="P92" s="523"/>
    </row>
    <row r="93" spans="2:16" ht="13.5" customHeight="1">
      <c r="B93" s="526">
        <v>5</v>
      </c>
      <c r="C93" s="498" t="s">
        <v>849</v>
      </c>
      <c r="D93" s="349" t="s">
        <v>121</v>
      </c>
      <c r="E93" s="374">
        <v>605409</v>
      </c>
      <c r="F93" s="490">
        <v>3017</v>
      </c>
      <c r="G93" s="351">
        <v>262</v>
      </c>
      <c r="H93" s="491" t="s">
        <v>850</v>
      </c>
      <c r="I93" s="492"/>
      <c r="J93" s="139"/>
      <c r="K93" s="521"/>
      <c r="L93" s="522"/>
      <c r="M93" s="521"/>
      <c r="N93" s="523"/>
      <c r="O93" s="524"/>
      <c r="P93" s="523"/>
    </row>
    <row r="94" spans="2:8" ht="13.5" customHeight="1" thickBot="1">
      <c r="B94" s="528">
        <v>6</v>
      </c>
      <c r="C94" s="508" t="s">
        <v>882</v>
      </c>
      <c r="D94" s="389" t="s">
        <v>85</v>
      </c>
      <c r="E94" s="388">
        <v>101775</v>
      </c>
      <c r="F94" s="509">
        <v>3018</v>
      </c>
      <c r="G94" s="510">
        <v>470</v>
      </c>
      <c r="H94" s="511" t="s">
        <v>463</v>
      </c>
    </row>
  </sheetData>
  <sheetProtection/>
  <mergeCells count="2">
    <mergeCell ref="B1:Y1"/>
    <mergeCell ref="B2:Y2"/>
  </mergeCells>
  <conditionalFormatting sqref="G89:H94 G69:H85 B69:B85 G29:H29 B6:B29 G20:H26 G6:H8 G10:H18 B33:B65 H41:H55 H57:H65 G41:G65 G33:H40">
    <cfRule type="cellIs" priority="1" dxfId="3" operator="equal" stopIfTrue="1">
      <formula>0</formula>
    </cfRule>
  </conditionalFormatting>
  <printOptions/>
  <pageMargins left="0.2362204724409449" right="0.2362204724409449" top="0.3937007874015748" bottom="0.3937007874015748" header="0.31496062992125984" footer="0.31496062992125984"/>
  <pageSetup horizontalDpi="600" verticalDpi="600" orientation="landscape" paperSize="9" scale="60"/>
  <rowBreaks count="2" manualBreakCount="2">
    <brk id="30" max="255" man="1"/>
    <brk id="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73"/>
  <sheetViews>
    <sheetView showGridLines="0" workbookViewId="0" topLeftCell="A1">
      <selection activeCell="A1" sqref="A1:N1"/>
    </sheetView>
  </sheetViews>
  <sheetFormatPr defaultColWidth="11.57421875" defaultRowHeight="12.75"/>
  <cols>
    <col min="1" max="1" width="6.421875" style="8" customWidth="1"/>
    <col min="2" max="2" width="19.421875" style="135" customWidth="1"/>
    <col min="3" max="3" width="4.7109375" style="8" customWidth="1"/>
    <col min="4" max="4" width="10.7109375" style="135" customWidth="1"/>
    <col min="5" max="5" width="10.00390625" style="8" customWidth="1"/>
    <col min="6" max="6" width="8.421875" style="8" customWidth="1"/>
    <col min="7" max="7" width="24.28125" style="135" customWidth="1"/>
    <col min="8" max="8" width="9.421875" style="452" customWidth="1"/>
    <col min="9" max="9" width="1.8515625" style="8" customWidth="1"/>
    <col min="10" max="10" width="9.140625" style="8" customWidth="1"/>
    <col min="11" max="11" width="9.28125" style="8" customWidth="1"/>
    <col min="12" max="12" width="7.421875" style="8" customWidth="1"/>
    <col min="13" max="13" width="9.00390625" style="8" customWidth="1"/>
    <col min="14" max="14" width="9.421875" style="8" customWidth="1"/>
    <col min="15" max="15" width="7.421875" style="8" customWidth="1"/>
    <col min="16" max="16384" width="11.421875" style="8" customWidth="1"/>
  </cols>
  <sheetData>
    <row r="1" spans="1:14" ht="23.25" customHeight="1">
      <c r="A1" s="1874" t="s">
        <v>943</v>
      </c>
      <c r="B1" s="1875"/>
      <c r="C1" s="1875"/>
      <c r="D1" s="1875"/>
      <c r="E1" s="1875"/>
      <c r="F1" s="1875"/>
      <c r="G1" s="1875"/>
      <c r="H1" s="1875"/>
      <c r="I1" s="1875"/>
      <c r="J1" s="1875"/>
      <c r="K1" s="1875"/>
      <c r="L1" s="1875"/>
      <c r="M1" s="1875"/>
      <c r="N1" s="1875"/>
    </row>
    <row r="2" spans="1:14" ht="23.25" customHeight="1">
      <c r="A2" s="1874" t="s">
        <v>944</v>
      </c>
      <c r="B2" s="1874"/>
      <c r="C2" s="1874"/>
      <c r="D2" s="1874"/>
      <c r="E2" s="1874"/>
      <c r="F2" s="1874"/>
      <c r="G2" s="1874"/>
      <c r="H2" s="1874"/>
      <c r="I2" s="1879"/>
      <c r="J2" s="1879"/>
      <c r="K2" s="1879"/>
      <c r="L2" s="1879"/>
      <c r="M2" s="1879"/>
      <c r="N2" s="1879"/>
    </row>
    <row r="4" spans="1:8" ht="18" thickBot="1">
      <c r="A4" s="1878" t="s">
        <v>945</v>
      </c>
      <c r="B4" s="1878"/>
      <c r="C4" s="1878"/>
      <c r="D4" s="1878"/>
      <c r="E4" s="1878"/>
      <c r="F4" s="1878"/>
      <c r="G4" s="1878"/>
      <c r="H4" s="1878"/>
    </row>
    <row r="5" spans="1:15" ht="15.75" customHeight="1" thickBot="1">
      <c r="A5" s="613" t="s">
        <v>91</v>
      </c>
      <c r="B5" s="614" t="s">
        <v>946</v>
      </c>
      <c r="C5" s="285" t="s">
        <v>0</v>
      </c>
      <c r="D5" s="614" t="s">
        <v>947</v>
      </c>
      <c r="E5" s="285" t="s">
        <v>94</v>
      </c>
      <c r="F5" s="285" t="s">
        <v>95</v>
      </c>
      <c r="G5" s="614" t="s">
        <v>948</v>
      </c>
      <c r="H5" s="615" t="s">
        <v>1</v>
      </c>
      <c r="J5" s="616" t="s">
        <v>949</v>
      </c>
      <c r="K5" s="617" t="s">
        <v>950</v>
      </c>
      <c r="L5" s="617" t="s">
        <v>951</v>
      </c>
      <c r="M5" s="617" t="s">
        <v>952</v>
      </c>
      <c r="N5" s="617" t="s">
        <v>953</v>
      </c>
      <c r="O5" s="618" t="s">
        <v>954</v>
      </c>
    </row>
    <row r="6" spans="1:15" ht="15.75" customHeight="1">
      <c r="A6" s="619">
        <v>1</v>
      </c>
      <c r="B6" s="620" t="s">
        <v>11</v>
      </c>
      <c r="C6" s="621"/>
      <c r="D6" s="622" t="s">
        <v>955</v>
      </c>
      <c r="E6" s="621">
        <v>3019</v>
      </c>
      <c r="F6" s="621">
        <v>426</v>
      </c>
      <c r="G6" s="620" t="s">
        <v>956</v>
      </c>
      <c r="H6" s="623">
        <v>1000</v>
      </c>
      <c r="J6" s="624">
        <v>985.5832241153342</v>
      </c>
      <c r="K6" s="625">
        <v>1000</v>
      </c>
      <c r="L6" s="625">
        <v>1000</v>
      </c>
      <c r="M6" s="625">
        <v>1000</v>
      </c>
      <c r="N6" s="626">
        <v>981.3548788067122</v>
      </c>
      <c r="O6" s="627">
        <v>993.3035714285714</v>
      </c>
    </row>
    <row r="7" spans="1:15" ht="15.75" customHeight="1">
      <c r="A7" s="628">
        <v>2</v>
      </c>
      <c r="B7" s="629" t="s">
        <v>957</v>
      </c>
      <c r="C7" s="630"/>
      <c r="D7" s="631">
        <v>9908599</v>
      </c>
      <c r="E7" s="630">
        <v>3022</v>
      </c>
      <c r="F7" s="630">
        <v>879</v>
      </c>
      <c r="G7" s="629" t="s">
        <v>958</v>
      </c>
      <c r="H7" s="632">
        <v>998.3742534837426</v>
      </c>
      <c r="J7" s="633">
        <v>964.613368283093</v>
      </c>
      <c r="K7" s="634">
        <v>948.8636363636364</v>
      </c>
      <c r="L7" s="634">
        <v>989.059080962801</v>
      </c>
      <c r="M7" s="635">
        <v>995.3550099535503</v>
      </c>
      <c r="N7" s="635">
        <v>1000</v>
      </c>
      <c r="O7" s="632">
        <v>1000</v>
      </c>
    </row>
    <row r="8" spans="1:15" ht="15.75" customHeight="1">
      <c r="A8" s="628">
        <v>3</v>
      </c>
      <c r="B8" s="629" t="s">
        <v>959</v>
      </c>
      <c r="C8" s="630"/>
      <c r="D8" s="631" t="s">
        <v>960</v>
      </c>
      <c r="E8" s="630">
        <v>3013</v>
      </c>
      <c r="F8" s="630">
        <v>513</v>
      </c>
      <c r="G8" s="629" t="s">
        <v>961</v>
      </c>
      <c r="H8" s="632">
        <v>991.3555194805194</v>
      </c>
      <c r="J8" s="636">
        <v>1000</v>
      </c>
      <c r="K8" s="635">
        <v>993.6868686868686</v>
      </c>
      <c r="L8" s="634">
        <v>951.859956236324</v>
      </c>
      <c r="M8" s="634">
        <v>986.0650298606504</v>
      </c>
      <c r="N8" s="634">
        <v>967.0602858918581</v>
      </c>
      <c r="O8" s="632">
        <v>970.9821428571428</v>
      </c>
    </row>
    <row r="9" spans="1:15" ht="15.75" customHeight="1">
      <c r="A9" s="637">
        <v>4</v>
      </c>
      <c r="B9" s="629" t="s">
        <v>962</v>
      </c>
      <c r="C9" s="630"/>
      <c r="D9" s="631" t="s">
        <v>963</v>
      </c>
      <c r="E9" s="630">
        <v>3001</v>
      </c>
      <c r="F9" s="630">
        <v>564</v>
      </c>
      <c r="G9" s="629" t="s">
        <v>964</v>
      </c>
      <c r="H9" s="632">
        <v>928.6961441842828</v>
      </c>
      <c r="J9" s="633">
        <v>918.086500655308</v>
      </c>
      <c r="K9" s="635">
        <v>912.8787878787879</v>
      </c>
      <c r="L9" s="634">
        <v>914.6608315098468</v>
      </c>
      <c r="M9" s="635">
        <v>937.6244193762441</v>
      </c>
      <c r="N9" s="634">
        <v>875.077688004972</v>
      </c>
      <c r="O9" s="632">
        <v>948.6607142857143</v>
      </c>
    </row>
    <row r="10" spans="1:15" ht="15.75" customHeight="1">
      <c r="A10" s="637">
        <v>5</v>
      </c>
      <c r="B10" s="629" t="s">
        <v>965</v>
      </c>
      <c r="C10" s="630"/>
      <c r="D10" s="631" t="s">
        <v>966</v>
      </c>
      <c r="E10" s="630">
        <v>3022</v>
      </c>
      <c r="F10" s="630">
        <v>748</v>
      </c>
      <c r="G10" s="629" t="s">
        <v>967</v>
      </c>
      <c r="H10" s="632">
        <v>913.5917992382418</v>
      </c>
      <c r="J10" s="636">
        <v>938.4010484927916</v>
      </c>
      <c r="K10" s="635">
        <v>910.3535353535353</v>
      </c>
      <c r="L10" s="635">
        <v>877.4617067833699</v>
      </c>
      <c r="M10" s="634">
        <v>913.0723291307233</v>
      </c>
      <c r="N10" s="634">
        <v>899.9378495960223</v>
      </c>
      <c r="O10" s="638">
        <v>877.2321428571428</v>
      </c>
    </row>
    <row r="11" spans="1:15" ht="15.75" customHeight="1">
      <c r="A11" s="637">
        <v>6</v>
      </c>
      <c r="B11" s="629" t="s">
        <v>968</v>
      </c>
      <c r="C11" s="630"/>
      <c r="D11" s="631" t="s">
        <v>969</v>
      </c>
      <c r="E11" s="630">
        <v>3022</v>
      </c>
      <c r="F11" s="630">
        <v>672</v>
      </c>
      <c r="G11" s="629" t="s">
        <v>63</v>
      </c>
      <c r="H11" s="632">
        <v>894.0856360792492</v>
      </c>
      <c r="J11" s="633">
        <v>876.8020969855834</v>
      </c>
      <c r="K11" s="635">
        <v>904.6717171717171</v>
      </c>
      <c r="L11" s="634">
        <v>838.074398249453</v>
      </c>
      <c r="M11" s="635">
        <v>896.483078964831</v>
      </c>
      <c r="N11" s="634">
        <v>836.544437538844</v>
      </c>
      <c r="O11" s="632">
        <v>866.0714285714286</v>
      </c>
    </row>
    <row r="12" spans="1:15" ht="15.75" customHeight="1">
      <c r="A12" s="637">
        <v>7</v>
      </c>
      <c r="B12" s="629" t="s">
        <v>970</v>
      </c>
      <c r="C12" s="630"/>
      <c r="D12" s="631" t="s">
        <v>971</v>
      </c>
      <c r="E12" s="630">
        <v>3021</v>
      </c>
      <c r="F12" s="630">
        <v>212</v>
      </c>
      <c r="G12" s="629" t="s">
        <v>972</v>
      </c>
      <c r="H12" s="632">
        <v>887.4210651733588</v>
      </c>
      <c r="J12" s="636">
        <v>883.3551769331586</v>
      </c>
      <c r="K12" s="635">
        <v>924.8737373737373</v>
      </c>
      <c r="L12" s="634">
        <v>743.9824945295404</v>
      </c>
      <c r="M12" s="634">
        <v>816.1911081619111</v>
      </c>
      <c r="N12" s="634">
        <v>847.7315102548167</v>
      </c>
      <c r="O12" s="632">
        <v>810.2678571428572</v>
      </c>
    </row>
    <row r="13" spans="1:15" ht="15.75" customHeight="1">
      <c r="A13" s="637">
        <v>8</v>
      </c>
      <c r="B13" s="629" t="s">
        <v>973</v>
      </c>
      <c r="C13" s="630"/>
      <c r="D13" s="631" t="s">
        <v>974</v>
      </c>
      <c r="E13" s="630">
        <v>3013</v>
      </c>
      <c r="F13" s="630">
        <v>498</v>
      </c>
      <c r="G13" s="629" t="s">
        <v>975</v>
      </c>
      <c r="H13" s="632">
        <v>886.0049666359038</v>
      </c>
      <c r="J13" s="636">
        <v>910.8781127129753</v>
      </c>
      <c r="K13" s="634">
        <v>874.3686868686868</v>
      </c>
      <c r="L13" s="634">
        <v>781.1816192560175</v>
      </c>
      <c r="M13" s="634">
        <v>888.5202388852024</v>
      </c>
      <c r="N13" s="635">
        <v>904.2883778744563</v>
      </c>
      <c r="O13" s="632">
        <v>801.3392857142856</v>
      </c>
    </row>
    <row r="14" spans="1:15" ht="15.75" customHeight="1" thickBot="1">
      <c r="A14" s="639">
        <v>9</v>
      </c>
      <c r="B14" s="640" t="s">
        <v>976</v>
      </c>
      <c r="C14" s="641"/>
      <c r="D14" s="642" t="s">
        <v>977</v>
      </c>
      <c r="E14" s="641">
        <v>3022</v>
      </c>
      <c r="F14" s="641">
        <v>683</v>
      </c>
      <c r="G14" s="640" t="s">
        <v>978</v>
      </c>
      <c r="H14" s="643">
        <v>840.613829977362</v>
      </c>
      <c r="J14" s="644">
        <v>868.9384010484928</v>
      </c>
      <c r="K14" s="645">
        <v>818.1818181818181</v>
      </c>
      <c r="L14" s="646">
        <v>807.4398249452954</v>
      </c>
      <c r="M14" s="646">
        <v>838.752488387525</v>
      </c>
      <c r="N14" s="646">
        <v>787.4456183965195</v>
      </c>
      <c r="O14" s="643">
        <v>841.517857142857</v>
      </c>
    </row>
    <row r="15" ht="30" customHeight="1"/>
    <row r="16" spans="1:8" ht="18" thickBot="1">
      <c r="A16" s="1878" t="s">
        <v>1365</v>
      </c>
      <c r="B16" s="1878"/>
      <c r="C16" s="1878"/>
      <c r="D16" s="1878"/>
      <c r="E16" s="1878"/>
      <c r="F16" s="1878"/>
      <c r="G16" s="1878"/>
      <c r="H16" s="1878"/>
    </row>
    <row r="17" spans="1:15" ht="15.75" customHeight="1" thickBot="1">
      <c r="A17" s="613" t="s">
        <v>91</v>
      </c>
      <c r="B17" s="614" t="s">
        <v>946</v>
      </c>
      <c r="C17" s="285" t="s">
        <v>0</v>
      </c>
      <c r="D17" s="614" t="s">
        <v>947</v>
      </c>
      <c r="E17" s="285" t="s">
        <v>94</v>
      </c>
      <c r="F17" s="285" t="s">
        <v>95</v>
      </c>
      <c r="G17" s="614" t="s">
        <v>948</v>
      </c>
      <c r="H17" s="615" t="s">
        <v>1</v>
      </c>
      <c r="J17" s="616" t="s">
        <v>949</v>
      </c>
      <c r="K17" s="617" t="s">
        <v>950</v>
      </c>
      <c r="L17" s="617" t="s">
        <v>951</v>
      </c>
      <c r="M17" s="617" t="s">
        <v>952</v>
      </c>
      <c r="N17" s="617" t="s">
        <v>953</v>
      </c>
      <c r="O17" s="618" t="s">
        <v>954</v>
      </c>
    </row>
    <row r="18" spans="1:15" ht="15.75" customHeight="1">
      <c r="A18" s="619">
        <v>1</v>
      </c>
      <c r="B18" s="620" t="s">
        <v>472</v>
      </c>
      <c r="C18" s="621"/>
      <c r="D18" s="622">
        <v>9702847</v>
      </c>
      <c r="E18" s="621">
        <v>3015</v>
      </c>
      <c r="F18" s="621">
        <v>967</v>
      </c>
      <c r="G18" s="620" t="s">
        <v>979</v>
      </c>
      <c r="H18" s="623">
        <v>988.0829015544042</v>
      </c>
      <c r="J18" s="647">
        <v>1000</v>
      </c>
      <c r="K18" s="625">
        <v>1000</v>
      </c>
      <c r="L18" s="625">
        <v>880.8290155440415</v>
      </c>
      <c r="M18" s="626">
        <v>1000</v>
      </c>
      <c r="N18" s="626">
        <v>969.7777777777777</v>
      </c>
      <c r="O18" s="627">
        <v>859.7402597402596</v>
      </c>
    </row>
    <row r="19" spans="1:15" ht="15.75" customHeight="1">
      <c r="A19" s="628">
        <v>2</v>
      </c>
      <c r="B19" s="629" t="s">
        <v>19</v>
      </c>
      <c r="C19" s="630"/>
      <c r="D19" s="631" t="s">
        <v>980</v>
      </c>
      <c r="E19" s="630">
        <v>3022</v>
      </c>
      <c r="F19" s="630">
        <v>376</v>
      </c>
      <c r="G19" s="629" t="s">
        <v>981</v>
      </c>
      <c r="H19" s="632">
        <v>983.8518518518517</v>
      </c>
      <c r="J19" s="636">
        <v>960.7407407407409</v>
      </c>
      <c r="K19" s="634">
        <v>922.1604447974584</v>
      </c>
      <c r="L19" s="635">
        <v>1000</v>
      </c>
      <c r="M19" s="634">
        <v>930.3749043611323</v>
      </c>
      <c r="N19" s="635">
        <v>999.1111111111109</v>
      </c>
      <c r="O19" s="638">
        <v>981.8181818181819</v>
      </c>
    </row>
    <row r="20" spans="1:15" ht="15.75" customHeight="1">
      <c r="A20" s="628">
        <v>3</v>
      </c>
      <c r="B20" s="629" t="s">
        <v>982</v>
      </c>
      <c r="C20" s="630"/>
      <c r="D20" s="631" t="s">
        <v>983</v>
      </c>
      <c r="E20" s="630">
        <v>3020</v>
      </c>
      <c r="F20" s="630">
        <v>678</v>
      </c>
      <c r="G20" s="629" t="s">
        <v>984</v>
      </c>
      <c r="H20" s="632">
        <v>966.947207345065</v>
      </c>
      <c r="J20" s="633">
        <v>912.5925925925926</v>
      </c>
      <c r="K20" s="634">
        <v>844.3208895949168</v>
      </c>
      <c r="L20" s="634">
        <v>966.3212435233161</v>
      </c>
      <c r="M20" s="635">
        <v>917.3680183626625</v>
      </c>
      <c r="N20" s="635">
        <v>1000</v>
      </c>
      <c r="O20" s="632">
        <v>1000</v>
      </c>
    </row>
    <row r="21" spans="1:15" ht="15.75" customHeight="1">
      <c r="A21" s="637">
        <v>4</v>
      </c>
      <c r="B21" s="629" t="s">
        <v>985</v>
      </c>
      <c r="C21" s="630"/>
      <c r="D21" s="631" t="s">
        <v>986</v>
      </c>
      <c r="E21" s="630">
        <v>3022</v>
      </c>
      <c r="F21" s="630">
        <v>620</v>
      </c>
      <c r="G21" s="629" t="s">
        <v>987</v>
      </c>
      <c r="H21" s="632">
        <v>907.7613504078953</v>
      </c>
      <c r="J21" s="636">
        <v>917.037037037037</v>
      </c>
      <c r="K21" s="635">
        <v>894.3606036536935</v>
      </c>
      <c r="L21" s="634">
        <v>637.3056994818653</v>
      </c>
      <c r="M21" s="634">
        <v>862.2800306044375</v>
      </c>
      <c r="N21" s="634">
        <v>875.5555555555553</v>
      </c>
      <c r="O21" s="632">
        <v>937.6623376623376</v>
      </c>
    </row>
    <row r="22" spans="1:15" ht="15.75" customHeight="1">
      <c r="A22" s="637">
        <v>5</v>
      </c>
      <c r="B22" s="629" t="s">
        <v>988</v>
      </c>
      <c r="C22" s="630"/>
      <c r="D22" s="631" t="s">
        <v>989</v>
      </c>
      <c r="E22" s="630">
        <v>3017</v>
      </c>
      <c r="F22" s="630">
        <v>545</v>
      </c>
      <c r="G22" s="629" t="s">
        <v>990</v>
      </c>
      <c r="H22" s="632">
        <v>819.2194855019396</v>
      </c>
      <c r="J22" s="633">
        <v>837.0370370370371</v>
      </c>
      <c r="K22" s="635">
        <v>783.9555202541702</v>
      </c>
      <c r="L22" s="634">
        <v>870.4663212435233</v>
      </c>
      <c r="M22" s="635">
        <v>849.2731446059676</v>
      </c>
      <c r="N22" s="634">
        <v>761.7777777777777</v>
      </c>
      <c r="O22" s="632">
        <v>875.3246753246754</v>
      </c>
    </row>
    <row r="23" spans="1:15" ht="15.75" customHeight="1" thickBot="1">
      <c r="A23" s="639">
        <v>6</v>
      </c>
      <c r="B23" s="640" t="s">
        <v>991</v>
      </c>
      <c r="C23" s="641"/>
      <c r="D23" s="642" t="s">
        <v>992</v>
      </c>
      <c r="E23" s="641">
        <v>3001</v>
      </c>
      <c r="F23" s="641">
        <v>867</v>
      </c>
      <c r="G23" s="640" t="s">
        <v>993</v>
      </c>
      <c r="H23" s="643">
        <v>779.2257394483612</v>
      </c>
      <c r="J23" s="648">
        <v>704.4444444444445</v>
      </c>
      <c r="K23" s="645">
        <v>748.2128673550436</v>
      </c>
      <c r="L23" s="645">
        <v>831.6062176165804</v>
      </c>
      <c r="M23" s="645">
        <v>804.8967100229532</v>
      </c>
      <c r="N23" s="646">
        <v>0</v>
      </c>
      <c r="O23" s="649">
        <v>0</v>
      </c>
    </row>
    <row r="24" ht="30" customHeight="1"/>
    <row r="25" ht="30" customHeight="1"/>
    <row r="26" spans="1:8" ht="18" thickBot="1">
      <c r="A26" s="1878" t="s">
        <v>994</v>
      </c>
      <c r="B26" s="1878"/>
      <c r="C26" s="1878"/>
      <c r="D26" s="1878"/>
      <c r="E26" s="1878"/>
      <c r="F26" s="1878"/>
      <c r="G26" s="1878"/>
      <c r="H26" s="1878"/>
    </row>
    <row r="27" spans="1:14" ht="15.75" customHeight="1" thickBot="1">
      <c r="A27" s="613" t="s">
        <v>91</v>
      </c>
      <c r="B27" s="614" t="s">
        <v>946</v>
      </c>
      <c r="C27" s="285" t="s">
        <v>0</v>
      </c>
      <c r="D27" s="614" t="s">
        <v>947</v>
      </c>
      <c r="E27" s="285" t="s">
        <v>94</v>
      </c>
      <c r="F27" s="285" t="s">
        <v>95</v>
      </c>
      <c r="G27" s="614" t="s">
        <v>948</v>
      </c>
      <c r="H27" s="615" t="s">
        <v>1</v>
      </c>
      <c r="J27" s="616" t="s">
        <v>949</v>
      </c>
      <c r="K27" s="617" t="s">
        <v>950</v>
      </c>
      <c r="L27" s="617" t="s">
        <v>952</v>
      </c>
      <c r="M27" s="617" t="s">
        <v>953</v>
      </c>
      <c r="N27" s="618" t="s">
        <v>995</v>
      </c>
    </row>
    <row r="28" spans="1:14" ht="15.75" customHeight="1">
      <c r="A28" s="619">
        <v>1</v>
      </c>
      <c r="B28" s="620" t="s">
        <v>484</v>
      </c>
      <c r="C28" s="621"/>
      <c r="D28" s="622" t="s">
        <v>996</v>
      </c>
      <c r="E28" s="621">
        <v>3001</v>
      </c>
      <c r="F28" s="621">
        <v>679</v>
      </c>
      <c r="G28" s="620" t="s">
        <v>997</v>
      </c>
      <c r="H28" s="623">
        <v>1000</v>
      </c>
      <c r="J28" s="624">
        <v>1000</v>
      </c>
      <c r="K28" s="625">
        <v>1000</v>
      </c>
      <c r="L28" s="625">
        <v>1000</v>
      </c>
      <c r="M28" s="626">
        <v>974.3801652892563</v>
      </c>
      <c r="N28" s="623">
        <v>969.7885196374622</v>
      </c>
    </row>
    <row r="29" spans="1:14" ht="15.75" customHeight="1">
      <c r="A29" s="628">
        <v>2</v>
      </c>
      <c r="B29" s="629" t="s">
        <v>998</v>
      </c>
      <c r="C29" s="630"/>
      <c r="D29" s="631" t="s">
        <v>999</v>
      </c>
      <c r="E29" s="630">
        <v>3016</v>
      </c>
      <c r="F29" s="630">
        <v>203</v>
      </c>
      <c r="G29" s="629" t="s">
        <v>1000</v>
      </c>
      <c r="H29" s="632">
        <v>991.3569576490925</v>
      </c>
      <c r="J29" s="636">
        <v>982.7139152981849</v>
      </c>
      <c r="K29" s="634">
        <v>893.2633420822398</v>
      </c>
      <c r="L29" s="634">
        <v>969.0987124463517</v>
      </c>
      <c r="M29" s="635">
        <v>1000</v>
      </c>
      <c r="N29" s="632">
        <v>0</v>
      </c>
    </row>
    <row r="30" spans="1:14" ht="15.75" customHeight="1">
      <c r="A30" s="628">
        <v>3</v>
      </c>
      <c r="B30" s="629" t="s">
        <v>1001</v>
      </c>
      <c r="C30" s="630" t="s">
        <v>85</v>
      </c>
      <c r="D30" s="631" t="s">
        <v>1002</v>
      </c>
      <c r="E30" s="630">
        <v>3019</v>
      </c>
      <c r="F30" s="630">
        <v>57</v>
      </c>
      <c r="G30" s="629" t="s">
        <v>1003</v>
      </c>
      <c r="H30" s="632">
        <v>953.0468556024545</v>
      </c>
      <c r="J30" s="633">
        <v>874.6758859118409</v>
      </c>
      <c r="K30" s="634">
        <v>944.0069991251094</v>
      </c>
      <c r="L30" s="635">
        <v>941.6309012875535</v>
      </c>
      <c r="M30" s="635">
        <v>964.4628099173555</v>
      </c>
      <c r="N30" s="632">
        <v>942.5981873111782</v>
      </c>
    </row>
    <row r="31" spans="1:14" ht="15.75" customHeight="1">
      <c r="A31" s="637">
        <v>4</v>
      </c>
      <c r="B31" s="629" t="s">
        <v>1004</v>
      </c>
      <c r="C31" s="630"/>
      <c r="D31" s="631" t="s">
        <v>1005</v>
      </c>
      <c r="E31" s="630">
        <v>3010</v>
      </c>
      <c r="F31" s="630">
        <v>49</v>
      </c>
      <c r="G31" s="629" t="s">
        <v>1006</v>
      </c>
      <c r="H31" s="632">
        <v>945.186325421259</v>
      </c>
      <c r="J31" s="636">
        <v>968.885047536733</v>
      </c>
      <c r="K31" s="634">
        <v>777.7777777777778</v>
      </c>
      <c r="L31" s="634">
        <v>946.7811158798282</v>
      </c>
      <c r="M31" s="635">
        <v>921.4876033057849</v>
      </c>
      <c r="N31" s="632">
        <v>0</v>
      </c>
    </row>
    <row r="32" spans="1:14" ht="15.75" customHeight="1">
      <c r="A32" s="637">
        <v>5</v>
      </c>
      <c r="B32" s="629" t="s">
        <v>1007</v>
      </c>
      <c r="C32" s="630" t="s">
        <v>121</v>
      </c>
      <c r="D32" s="631" t="s">
        <v>1008</v>
      </c>
      <c r="E32" s="630">
        <v>3005</v>
      </c>
      <c r="F32" s="630">
        <v>274</v>
      </c>
      <c r="G32" s="629" t="s">
        <v>1009</v>
      </c>
      <c r="H32" s="632">
        <v>919.3139852996849</v>
      </c>
      <c r="J32" s="636">
        <v>919.6197061365599</v>
      </c>
      <c r="K32" s="634">
        <v>916.8853893263343</v>
      </c>
      <c r="L32" s="634">
        <v>885.8369098712445</v>
      </c>
      <c r="M32" s="635">
        <v>919.0082644628097</v>
      </c>
      <c r="N32" s="632">
        <v>1000</v>
      </c>
    </row>
    <row r="33" spans="1:14" ht="15.75" customHeight="1">
      <c r="A33" s="637">
        <v>6</v>
      </c>
      <c r="B33" s="629" t="s">
        <v>1010</v>
      </c>
      <c r="C33" s="630"/>
      <c r="D33" s="631" t="s">
        <v>1011</v>
      </c>
      <c r="E33" s="630">
        <v>3011</v>
      </c>
      <c r="F33" s="630">
        <v>20</v>
      </c>
      <c r="G33" s="629" t="s">
        <v>509</v>
      </c>
      <c r="H33" s="632">
        <v>912.5128265621939</v>
      </c>
      <c r="J33" s="636">
        <v>928.2627484874675</v>
      </c>
      <c r="K33" s="635">
        <v>896.7629046369203</v>
      </c>
      <c r="L33" s="634">
        <v>904.7210300429183</v>
      </c>
      <c r="M33" s="634">
        <v>557.8512396694215</v>
      </c>
      <c r="N33" s="632">
        <v>0</v>
      </c>
    </row>
    <row r="34" spans="1:14" ht="15.75" customHeight="1">
      <c r="A34" s="637">
        <v>7</v>
      </c>
      <c r="B34" s="629" t="s">
        <v>1012</v>
      </c>
      <c r="C34" s="630"/>
      <c r="D34" s="631" t="s">
        <v>1013</v>
      </c>
      <c r="E34" s="630">
        <v>3022</v>
      </c>
      <c r="F34" s="630">
        <v>910</v>
      </c>
      <c r="G34" s="629" t="s">
        <v>1014</v>
      </c>
      <c r="H34" s="632">
        <v>906.552681346984</v>
      </c>
      <c r="J34" s="636">
        <v>901.4693171996545</v>
      </c>
      <c r="K34" s="635">
        <v>911.6360454943133</v>
      </c>
      <c r="L34" s="634">
        <v>769.0987124463519</v>
      </c>
      <c r="M34" s="634">
        <v>813.2231404958677</v>
      </c>
      <c r="N34" s="632">
        <v>0</v>
      </c>
    </row>
    <row r="35" spans="1:14" ht="15.75" customHeight="1">
      <c r="A35" s="637">
        <v>8</v>
      </c>
      <c r="B35" s="629" t="s">
        <v>1015</v>
      </c>
      <c r="C35" s="630"/>
      <c r="D35" s="631" t="s">
        <v>1016</v>
      </c>
      <c r="E35" s="630">
        <v>3011</v>
      </c>
      <c r="F35" s="630">
        <v>20</v>
      </c>
      <c r="G35" s="629" t="s">
        <v>1017</v>
      </c>
      <c r="H35" s="632">
        <v>900.1510746658856</v>
      </c>
      <c r="J35" s="636">
        <v>893.6905790838374</v>
      </c>
      <c r="K35" s="634">
        <v>881.8897637795276</v>
      </c>
      <c r="L35" s="634">
        <v>883.261802575107</v>
      </c>
      <c r="M35" s="635">
        <v>906.6115702479339</v>
      </c>
      <c r="N35" s="632">
        <v>0</v>
      </c>
    </row>
    <row r="36" spans="1:14" ht="15.75" customHeight="1">
      <c r="A36" s="637">
        <v>9</v>
      </c>
      <c r="B36" s="629" t="s">
        <v>1018</v>
      </c>
      <c r="C36" s="630"/>
      <c r="D36" s="631" t="s">
        <v>1019</v>
      </c>
      <c r="E36" s="630">
        <v>3022</v>
      </c>
      <c r="F36" s="630">
        <v>276</v>
      </c>
      <c r="G36" s="629" t="s">
        <v>1020</v>
      </c>
      <c r="H36" s="632">
        <v>872.2803340161562</v>
      </c>
      <c r="J36" s="636">
        <v>854.7968885047535</v>
      </c>
      <c r="K36" s="635">
        <v>889.7637795275589</v>
      </c>
      <c r="L36" s="634">
        <v>846.3519313304721</v>
      </c>
      <c r="M36" s="634">
        <v>859.5041322314049</v>
      </c>
      <c r="N36" s="632">
        <v>0</v>
      </c>
    </row>
    <row r="37" spans="1:14" ht="15.75" customHeight="1">
      <c r="A37" s="637">
        <v>10</v>
      </c>
      <c r="B37" s="629" t="s">
        <v>1021</v>
      </c>
      <c r="C37" s="630"/>
      <c r="D37" s="631" t="s">
        <v>1022</v>
      </c>
      <c r="E37" s="630">
        <v>3012</v>
      </c>
      <c r="F37" s="630">
        <v>662</v>
      </c>
      <c r="G37" s="629" t="s">
        <v>1023</v>
      </c>
      <c r="H37" s="632">
        <v>858.1205246339915</v>
      </c>
      <c r="J37" s="633">
        <v>767.5021607605877</v>
      </c>
      <c r="K37" s="635">
        <v>882.7646544181977</v>
      </c>
      <c r="L37" s="635">
        <v>833.4763948497854</v>
      </c>
      <c r="M37" s="634">
        <v>715.702479338843</v>
      </c>
      <c r="N37" s="632">
        <v>0</v>
      </c>
    </row>
    <row r="38" spans="1:14" ht="15.75" customHeight="1">
      <c r="A38" s="637">
        <v>11</v>
      </c>
      <c r="B38" s="629" t="s">
        <v>1024</v>
      </c>
      <c r="C38" s="630"/>
      <c r="D38" s="631" t="s">
        <v>1025</v>
      </c>
      <c r="E38" s="630">
        <v>3022</v>
      </c>
      <c r="F38" s="630">
        <v>376</v>
      </c>
      <c r="G38" s="629" t="s">
        <v>1026</v>
      </c>
      <c r="H38" s="632">
        <v>821.2850989664064</v>
      </c>
      <c r="J38" s="636">
        <v>802.0743301642177</v>
      </c>
      <c r="K38" s="634">
        <v>832.0209973753281</v>
      </c>
      <c r="L38" s="634">
        <v>766.5236051502144</v>
      </c>
      <c r="M38" s="635">
        <v>840.495867768595</v>
      </c>
      <c r="N38" s="632">
        <v>0</v>
      </c>
    </row>
    <row r="39" spans="1:14" ht="15.75" customHeight="1">
      <c r="A39" s="637">
        <v>12</v>
      </c>
      <c r="B39" s="629" t="s">
        <v>79</v>
      </c>
      <c r="C39" s="630"/>
      <c r="D39" s="631" t="s">
        <v>1027</v>
      </c>
      <c r="E39" s="630">
        <v>3010</v>
      </c>
      <c r="F39" s="630">
        <v>761</v>
      </c>
      <c r="G39" s="629" t="s">
        <v>82</v>
      </c>
      <c r="H39" s="632">
        <v>786.8334591223309</v>
      </c>
      <c r="J39" s="633">
        <v>828.8677614520311</v>
      </c>
      <c r="K39" s="635">
        <v>741.907261592301</v>
      </c>
      <c r="L39" s="635">
        <v>831.7596566523606</v>
      </c>
      <c r="M39" s="634">
        <v>537.1900826446281</v>
      </c>
      <c r="N39" s="632">
        <v>0</v>
      </c>
    </row>
    <row r="40" spans="1:14" ht="15.75" customHeight="1">
      <c r="A40" s="637">
        <v>13</v>
      </c>
      <c r="B40" s="629" t="s">
        <v>1028</v>
      </c>
      <c r="C40" s="630"/>
      <c r="D40" s="631" t="s">
        <v>1029</v>
      </c>
      <c r="E40" s="630">
        <v>3007</v>
      </c>
      <c r="F40" s="630">
        <v>370</v>
      </c>
      <c r="G40" s="629" t="s">
        <v>1030</v>
      </c>
      <c r="H40" s="632">
        <v>729.0302557372397</v>
      </c>
      <c r="J40" s="633">
        <v>714.7796024200519</v>
      </c>
      <c r="K40" s="634">
        <v>193.35083114610674</v>
      </c>
      <c r="L40" s="635">
        <v>716.7381974248926</v>
      </c>
      <c r="M40" s="635">
        <v>741.3223140495867</v>
      </c>
      <c r="N40" s="632">
        <v>0</v>
      </c>
    </row>
    <row r="41" spans="1:14" ht="15.75" customHeight="1" thickBot="1">
      <c r="A41" s="650" t="s">
        <v>748</v>
      </c>
      <c r="B41" s="640" t="s">
        <v>1031</v>
      </c>
      <c r="C41" s="641"/>
      <c r="D41" s="642" t="s">
        <v>1022</v>
      </c>
      <c r="E41" s="641">
        <v>3012</v>
      </c>
      <c r="F41" s="641">
        <v>662</v>
      </c>
      <c r="G41" s="640" t="s">
        <v>1023</v>
      </c>
      <c r="H41" s="643">
        <v>0</v>
      </c>
      <c r="J41" s="648">
        <v>0</v>
      </c>
      <c r="K41" s="646">
        <v>0</v>
      </c>
      <c r="L41" s="645">
        <v>0</v>
      </c>
      <c r="M41" s="645">
        <v>0</v>
      </c>
      <c r="N41" s="643">
        <v>0</v>
      </c>
    </row>
    <row r="42" ht="30" customHeight="1"/>
    <row r="43" spans="1:8" ht="18" thickBot="1">
      <c r="A43" s="1878" t="s">
        <v>1364</v>
      </c>
      <c r="B43" s="1878"/>
      <c r="C43" s="1878"/>
      <c r="D43" s="1878"/>
      <c r="E43" s="1878"/>
      <c r="F43" s="1878"/>
      <c r="G43" s="1878"/>
      <c r="H43" s="1878"/>
    </row>
    <row r="44" spans="1:10" ht="15.75" customHeight="1" thickBot="1">
      <c r="A44" s="613" t="s">
        <v>91</v>
      </c>
      <c r="B44" s="614" t="s">
        <v>946</v>
      </c>
      <c r="C44" s="285" t="s">
        <v>0</v>
      </c>
      <c r="D44" s="614" t="s">
        <v>947</v>
      </c>
      <c r="E44" s="285" t="s">
        <v>94</v>
      </c>
      <c r="F44" s="285" t="s">
        <v>95</v>
      </c>
      <c r="G44" s="614" t="s">
        <v>948</v>
      </c>
      <c r="H44" s="615" t="s">
        <v>1</v>
      </c>
      <c r="J44" s="651" t="s">
        <v>995</v>
      </c>
    </row>
    <row r="45" spans="1:10" ht="15.75" customHeight="1">
      <c r="A45" s="652">
        <v>1</v>
      </c>
      <c r="B45" s="620" t="s">
        <v>957</v>
      </c>
      <c r="C45" s="621"/>
      <c r="D45" s="622">
        <v>9908599</v>
      </c>
      <c r="E45" s="621">
        <v>3022</v>
      </c>
      <c r="F45" s="621">
        <v>879</v>
      </c>
      <c r="G45" s="620" t="s">
        <v>958</v>
      </c>
      <c r="H45" s="623">
        <v>1000</v>
      </c>
      <c r="J45" s="470">
        <v>1000</v>
      </c>
    </row>
    <row r="46" spans="1:10" ht="15.75" customHeight="1">
      <c r="A46" s="637">
        <v>2</v>
      </c>
      <c r="B46" s="629" t="s">
        <v>11</v>
      </c>
      <c r="C46" s="630"/>
      <c r="D46" s="631" t="s">
        <v>955</v>
      </c>
      <c r="E46" s="630">
        <v>3019</v>
      </c>
      <c r="F46" s="630">
        <v>426</v>
      </c>
      <c r="G46" s="629" t="s">
        <v>956</v>
      </c>
      <c r="H46" s="632">
        <v>993.3035714285714</v>
      </c>
      <c r="J46" s="459">
        <v>993.3035714285714</v>
      </c>
    </row>
    <row r="47" spans="1:10" ht="15.75" customHeight="1">
      <c r="A47" s="637">
        <v>3</v>
      </c>
      <c r="B47" s="629" t="s">
        <v>1032</v>
      </c>
      <c r="C47" s="630"/>
      <c r="D47" s="631" t="s">
        <v>960</v>
      </c>
      <c r="E47" s="630">
        <v>3013</v>
      </c>
      <c r="F47" s="630">
        <v>513</v>
      </c>
      <c r="G47" s="629" t="s">
        <v>961</v>
      </c>
      <c r="H47" s="632">
        <v>970.9821428571428</v>
      </c>
      <c r="J47" s="459">
        <v>970.9821428571428</v>
      </c>
    </row>
    <row r="48" spans="1:10" ht="15.75" customHeight="1">
      <c r="A48" s="637">
        <v>4</v>
      </c>
      <c r="B48" s="629" t="s">
        <v>1033</v>
      </c>
      <c r="C48" s="630"/>
      <c r="D48" s="631" t="s">
        <v>963</v>
      </c>
      <c r="E48" s="630">
        <v>3001</v>
      </c>
      <c r="F48" s="630">
        <v>564</v>
      </c>
      <c r="G48" s="629" t="s">
        <v>964</v>
      </c>
      <c r="H48" s="632">
        <v>948.6607142857143</v>
      </c>
      <c r="J48" s="459">
        <v>948.6607142857143</v>
      </c>
    </row>
    <row r="49" spans="1:10" ht="15.75" customHeight="1">
      <c r="A49" s="637">
        <v>5</v>
      </c>
      <c r="B49" s="629" t="s">
        <v>965</v>
      </c>
      <c r="C49" s="630"/>
      <c r="D49" s="631" t="s">
        <v>966</v>
      </c>
      <c r="E49" s="630">
        <v>3022</v>
      </c>
      <c r="F49" s="630">
        <v>748</v>
      </c>
      <c r="G49" s="629" t="s">
        <v>967</v>
      </c>
      <c r="H49" s="632">
        <v>877.2321428571428</v>
      </c>
      <c r="J49" s="459">
        <v>877.2321428571428</v>
      </c>
    </row>
    <row r="50" spans="1:10" ht="15.75" customHeight="1">
      <c r="A50" s="637">
        <v>6</v>
      </c>
      <c r="B50" s="629" t="s">
        <v>968</v>
      </c>
      <c r="C50" s="630"/>
      <c r="D50" s="631" t="s">
        <v>969</v>
      </c>
      <c r="E50" s="630">
        <v>3022</v>
      </c>
      <c r="F50" s="630">
        <v>672</v>
      </c>
      <c r="G50" s="629" t="s">
        <v>63</v>
      </c>
      <c r="H50" s="632">
        <v>866.0714285714286</v>
      </c>
      <c r="J50" s="459">
        <v>866.0714285714286</v>
      </c>
    </row>
    <row r="51" spans="1:10" ht="15.75" customHeight="1">
      <c r="A51" s="637">
        <v>7</v>
      </c>
      <c r="B51" s="629" t="s">
        <v>982</v>
      </c>
      <c r="C51" s="630"/>
      <c r="D51" s="631" t="s">
        <v>983</v>
      </c>
      <c r="E51" s="630">
        <v>3020</v>
      </c>
      <c r="F51" s="630">
        <v>678</v>
      </c>
      <c r="G51" s="629" t="s">
        <v>984</v>
      </c>
      <c r="H51" s="632">
        <v>859.375</v>
      </c>
      <c r="J51" s="459">
        <v>859.375</v>
      </c>
    </row>
    <row r="52" spans="1:10" ht="15.75" customHeight="1">
      <c r="A52" s="637">
        <v>8</v>
      </c>
      <c r="B52" s="629" t="s">
        <v>19</v>
      </c>
      <c r="C52" s="630"/>
      <c r="D52" s="631" t="s">
        <v>980</v>
      </c>
      <c r="E52" s="630">
        <v>3022</v>
      </c>
      <c r="F52" s="630">
        <v>376</v>
      </c>
      <c r="G52" s="629" t="s">
        <v>1026</v>
      </c>
      <c r="H52" s="632">
        <v>843.75</v>
      </c>
      <c r="J52" s="459">
        <v>843.75</v>
      </c>
    </row>
    <row r="53" spans="1:10" ht="15.75" customHeight="1">
      <c r="A53" s="637">
        <v>9</v>
      </c>
      <c r="B53" s="629" t="s">
        <v>976</v>
      </c>
      <c r="C53" s="630"/>
      <c r="D53" s="631" t="s">
        <v>977</v>
      </c>
      <c r="E53" s="630">
        <v>3022</v>
      </c>
      <c r="F53" s="630">
        <v>683</v>
      </c>
      <c r="G53" s="629" t="s">
        <v>978</v>
      </c>
      <c r="H53" s="632">
        <v>841.517857142857</v>
      </c>
      <c r="J53" s="459">
        <v>841.517857142857</v>
      </c>
    </row>
    <row r="54" spans="1:10" ht="15.75" customHeight="1">
      <c r="A54" s="637">
        <v>10</v>
      </c>
      <c r="B54" s="629" t="s">
        <v>970</v>
      </c>
      <c r="C54" s="630"/>
      <c r="D54" s="631" t="s">
        <v>971</v>
      </c>
      <c r="E54" s="630">
        <v>3021</v>
      </c>
      <c r="F54" s="630">
        <v>212</v>
      </c>
      <c r="G54" s="629" t="s">
        <v>972</v>
      </c>
      <c r="H54" s="632">
        <v>810.2678571428572</v>
      </c>
      <c r="J54" s="459">
        <v>810.2678571428572</v>
      </c>
    </row>
    <row r="55" spans="1:10" ht="15.75" customHeight="1">
      <c r="A55" s="637">
        <v>11</v>
      </c>
      <c r="B55" s="629" t="s">
        <v>985</v>
      </c>
      <c r="C55" s="630"/>
      <c r="D55" s="631" t="s">
        <v>986</v>
      </c>
      <c r="E55" s="630">
        <v>3022</v>
      </c>
      <c r="F55" s="630">
        <v>620</v>
      </c>
      <c r="G55" s="629" t="s">
        <v>987</v>
      </c>
      <c r="H55" s="632">
        <v>805.8035714285713</v>
      </c>
      <c r="J55" s="459">
        <v>805.8035714285713</v>
      </c>
    </row>
    <row r="56" spans="1:10" ht="15.75" customHeight="1">
      <c r="A56" s="637">
        <v>12</v>
      </c>
      <c r="B56" s="629" t="s">
        <v>1034</v>
      </c>
      <c r="C56" s="630"/>
      <c r="D56" s="631" t="s">
        <v>974</v>
      </c>
      <c r="E56" s="630">
        <v>3013</v>
      </c>
      <c r="F56" s="630">
        <v>498</v>
      </c>
      <c r="G56" s="629" t="s">
        <v>975</v>
      </c>
      <c r="H56" s="632">
        <v>801.3392857142856</v>
      </c>
      <c r="J56" s="459">
        <v>801.3392857142856</v>
      </c>
    </row>
    <row r="57" spans="1:10" ht="15.75" customHeight="1">
      <c r="A57" s="637">
        <v>13</v>
      </c>
      <c r="B57" s="629" t="s">
        <v>988</v>
      </c>
      <c r="C57" s="630"/>
      <c r="D57" s="631" t="s">
        <v>989</v>
      </c>
      <c r="E57" s="630">
        <v>3022</v>
      </c>
      <c r="F57" s="630">
        <v>545</v>
      </c>
      <c r="G57" s="629" t="s">
        <v>990</v>
      </c>
      <c r="H57" s="632">
        <v>752.2321428571429</v>
      </c>
      <c r="J57" s="459">
        <v>752.2321428571429</v>
      </c>
    </row>
    <row r="58" spans="1:10" ht="15.75" customHeight="1">
      <c r="A58" s="637">
        <v>14</v>
      </c>
      <c r="B58" s="629" t="s">
        <v>472</v>
      </c>
      <c r="C58" s="630"/>
      <c r="D58" s="631" t="s">
        <v>1035</v>
      </c>
      <c r="E58" s="630">
        <v>3015</v>
      </c>
      <c r="F58" s="630">
        <v>967</v>
      </c>
      <c r="G58" s="629" t="s">
        <v>979</v>
      </c>
      <c r="H58" s="632">
        <v>738.8392857142857</v>
      </c>
      <c r="J58" s="459">
        <v>738.8392857142857</v>
      </c>
    </row>
    <row r="59" spans="1:10" ht="15.75" customHeight="1">
      <c r="A59" s="637">
        <v>14</v>
      </c>
      <c r="B59" s="629" t="s">
        <v>1007</v>
      </c>
      <c r="C59" s="630" t="s">
        <v>121</v>
      </c>
      <c r="D59" s="631" t="s">
        <v>1008</v>
      </c>
      <c r="E59" s="630">
        <v>3005</v>
      </c>
      <c r="F59" s="630">
        <v>274</v>
      </c>
      <c r="G59" s="629" t="s">
        <v>1009</v>
      </c>
      <c r="H59" s="632">
        <v>738.8392857142858</v>
      </c>
      <c r="J59" s="459">
        <v>738.8392857142858</v>
      </c>
    </row>
    <row r="60" spans="1:10" ht="15.75" customHeight="1">
      <c r="A60" s="637">
        <v>16</v>
      </c>
      <c r="B60" s="629" t="s">
        <v>484</v>
      </c>
      <c r="C60" s="630"/>
      <c r="D60" s="631" t="s">
        <v>996</v>
      </c>
      <c r="E60" s="630">
        <v>3001</v>
      </c>
      <c r="F60" s="630">
        <v>679</v>
      </c>
      <c r="G60" s="629" t="s">
        <v>997</v>
      </c>
      <c r="H60" s="632">
        <v>716.5178571428571</v>
      </c>
      <c r="J60" s="459">
        <v>716.5178571428571</v>
      </c>
    </row>
    <row r="61" spans="1:10" ht="15.75" customHeight="1">
      <c r="A61" s="637">
        <v>17</v>
      </c>
      <c r="B61" s="629" t="s">
        <v>1001</v>
      </c>
      <c r="C61" s="630" t="s">
        <v>85</v>
      </c>
      <c r="D61" s="631" t="s">
        <v>1002</v>
      </c>
      <c r="E61" s="630">
        <v>3019</v>
      </c>
      <c r="F61" s="630">
        <v>57</v>
      </c>
      <c r="G61" s="629" t="s">
        <v>1003</v>
      </c>
      <c r="H61" s="632">
        <v>696.4285714285713</v>
      </c>
      <c r="J61" s="459">
        <v>696.4285714285713</v>
      </c>
    </row>
    <row r="62" spans="1:10" ht="15.75" customHeight="1">
      <c r="A62" s="653" t="s">
        <v>748</v>
      </c>
      <c r="B62" s="629" t="s">
        <v>1004</v>
      </c>
      <c r="C62" s="630"/>
      <c r="D62" s="631" t="s">
        <v>1005</v>
      </c>
      <c r="E62" s="630">
        <v>3010</v>
      </c>
      <c r="F62" s="630">
        <v>49</v>
      </c>
      <c r="G62" s="629" t="s">
        <v>1036</v>
      </c>
      <c r="H62" s="632">
        <v>0</v>
      </c>
      <c r="J62" s="459">
        <v>0</v>
      </c>
    </row>
    <row r="63" spans="1:10" ht="15.75" customHeight="1">
      <c r="A63" s="653" t="s">
        <v>748</v>
      </c>
      <c r="B63" s="629" t="s">
        <v>998</v>
      </c>
      <c r="C63" s="630"/>
      <c r="D63" s="631" t="s">
        <v>999</v>
      </c>
      <c r="E63" s="630">
        <v>3016</v>
      </c>
      <c r="F63" s="630">
        <v>203</v>
      </c>
      <c r="G63" s="629" t="s">
        <v>650</v>
      </c>
      <c r="H63" s="632">
        <v>0</v>
      </c>
      <c r="J63" s="459">
        <v>0</v>
      </c>
    </row>
    <row r="64" spans="1:10" ht="15.75" customHeight="1">
      <c r="A64" s="653" t="s">
        <v>748</v>
      </c>
      <c r="B64" s="629" t="s">
        <v>1031</v>
      </c>
      <c r="C64" s="630"/>
      <c r="D64" s="631" t="s">
        <v>1022</v>
      </c>
      <c r="E64" s="630">
        <v>3012</v>
      </c>
      <c r="F64" s="630">
        <v>662</v>
      </c>
      <c r="G64" s="629" t="s">
        <v>1023</v>
      </c>
      <c r="H64" s="632">
        <v>0</v>
      </c>
      <c r="J64" s="459">
        <v>0</v>
      </c>
    </row>
    <row r="65" spans="1:10" ht="15.75" customHeight="1">
      <c r="A65" s="653" t="s">
        <v>748</v>
      </c>
      <c r="B65" s="629" t="s">
        <v>1028</v>
      </c>
      <c r="C65" s="630"/>
      <c r="D65" s="631" t="s">
        <v>1029</v>
      </c>
      <c r="E65" s="630">
        <v>3007</v>
      </c>
      <c r="F65" s="630">
        <v>370</v>
      </c>
      <c r="G65" s="629" t="s">
        <v>1030</v>
      </c>
      <c r="H65" s="632">
        <v>0</v>
      </c>
      <c r="J65" s="459">
        <v>0</v>
      </c>
    </row>
    <row r="66" spans="1:10" ht="15.75" customHeight="1">
      <c r="A66" s="653" t="s">
        <v>748</v>
      </c>
      <c r="B66" s="629" t="s">
        <v>1015</v>
      </c>
      <c r="C66" s="630"/>
      <c r="D66" s="631" t="s">
        <v>1016</v>
      </c>
      <c r="E66" s="630">
        <v>3011</v>
      </c>
      <c r="F66" s="630">
        <v>20</v>
      </c>
      <c r="G66" s="629" t="s">
        <v>1017</v>
      </c>
      <c r="H66" s="632">
        <v>0</v>
      </c>
      <c r="J66" s="459">
        <v>0</v>
      </c>
    </row>
    <row r="67" spans="1:10" ht="15.75" customHeight="1">
      <c r="A67" s="653" t="s">
        <v>748</v>
      </c>
      <c r="B67" s="629" t="s">
        <v>1021</v>
      </c>
      <c r="C67" s="630"/>
      <c r="D67" s="631" t="s">
        <v>1037</v>
      </c>
      <c r="E67" s="630">
        <v>3012</v>
      </c>
      <c r="F67" s="630">
        <v>662</v>
      </c>
      <c r="G67" s="629" t="s">
        <v>1023</v>
      </c>
      <c r="H67" s="632">
        <v>0</v>
      </c>
      <c r="J67" s="459">
        <v>0</v>
      </c>
    </row>
    <row r="68" spans="1:10" ht="15.75" customHeight="1">
      <c r="A68" s="653" t="s">
        <v>748</v>
      </c>
      <c r="B68" s="629" t="s">
        <v>1012</v>
      </c>
      <c r="C68" s="630"/>
      <c r="D68" s="631" t="s">
        <v>1013</v>
      </c>
      <c r="E68" s="630">
        <v>3022</v>
      </c>
      <c r="F68" s="630">
        <v>910</v>
      </c>
      <c r="G68" s="629" t="s">
        <v>1014</v>
      </c>
      <c r="H68" s="632">
        <v>0</v>
      </c>
      <c r="J68" s="459">
        <v>0</v>
      </c>
    </row>
    <row r="69" spans="1:10" ht="15.75" customHeight="1">
      <c r="A69" s="653" t="s">
        <v>748</v>
      </c>
      <c r="B69" s="629" t="s">
        <v>991</v>
      </c>
      <c r="C69" s="630"/>
      <c r="D69" s="631" t="s">
        <v>992</v>
      </c>
      <c r="E69" s="630">
        <v>3001</v>
      </c>
      <c r="F69" s="630">
        <v>867</v>
      </c>
      <c r="G69" s="629" t="s">
        <v>993</v>
      </c>
      <c r="H69" s="632">
        <v>0</v>
      </c>
      <c r="J69" s="459">
        <v>0</v>
      </c>
    </row>
    <row r="70" spans="1:10" ht="15.75" customHeight="1">
      <c r="A70" s="653" t="s">
        <v>748</v>
      </c>
      <c r="B70" s="629" t="s">
        <v>1010</v>
      </c>
      <c r="C70" s="630"/>
      <c r="D70" s="631" t="s">
        <v>1011</v>
      </c>
      <c r="E70" s="630">
        <v>3011</v>
      </c>
      <c r="F70" s="630">
        <v>20</v>
      </c>
      <c r="G70" s="629" t="s">
        <v>509</v>
      </c>
      <c r="H70" s="632">
        <v>0</v>
      </c>
      <c r="J70" s="459">
        <v>0</v>
      </c>
    </row>
    <row r="71" spans="1:10" ht="15.75" customHeight="1">
      <c r="A71" s="653" t="s">
        <v>748</v>
      </c>
      <c r="B71" s="629" t="s">
        <v>79</v>
      </c>
      <c r="C71" s="630"/>
      <c r="D71" s="631" t="s">
        <v>1027</v>
      </c>
      <c r="E71" s="630">
        <v>3010</v>
      </c>
      <c r="F71" s="630">
        <v>761</v>
      </c>
      <c r="G71" s="629" t="s">
        <v>82</v>
      </c>
      <c r="H71" s="632">
        <v>0</v>
      </c>
      <c r="J71" s="459">
        <v>0</v>
      </c>
    </row>
    <row r="72" spans="1:10" ht="15.75" customHeight="1">
      <c r="A72" s="653" t="s">
        <v>748</v>
      </c>
      <c r="B72" s="629" t="s">
        <v>1024</v>
      </c>
      <c r="C72" s="630"/>
      <c r="D72" s="631" t="s">
        <v>1025</v>
      </c>
      <c r="E72" s="630">
        <v>3022</v>
      </c>
      <c r="F72" s="630">
        <v>376</v>
      </c>
      <c r="G72" s="629" t="s">
        <v>1026</v>
      </c>
      <c r="H72" s="632">
        <v>0</v>
      </c>
      <c r="J72" s="459">
        <v>0</v>
      </c>
    </row>
    <row r="73" spans="1:10" ht="15.75" customHeight="1" thickBot="1">
      <c r="A73" s="653" t="s">
        <v>748</v>
      </c>
      <c r="B73" s="640" t="s">
        <v>1018</v>
      </c>
      <c r="C73" s="641"/>
      <c r="D73" s="642" t="s">
        <v>1019</v>
      </c>
      <c r="E73" s="641">
        <v>3022</v>
      </c>
      <c r="F73" s="641">
        <v>276</v>
      </c>
      <c r="G73" s="640" t="s">
        <v>1020</v>
      </c>
      <c r="H73" s="643">
        <v>0</v>
      </c>
      <c r="J73" s="483">
        <v>0</v>
      </c>
    </row>
  </sheetData>
  <sheetProtection/>
  <mergeCells count="6">
    <mergeCell ref="A26:H26"/>
    <mergeCell ref="A43:H43"/>
    <mergeCell ref="A1:N1"/>
    <mergeCell ref="A2:N2"/>
    <mergeCell ref="A4:H4"/>
    <mergeCell ref="A16:H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/>
  <ignoredErrors>
    <ignoredError sqref="D6:D14 D19:D23 D28:D41 D46:D7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showGridLines="0" workbookViewId="0" topLeftCell="A47">
      <selection activeCell="D72" sqref="D72"/>
    </sheetView>
  </sheetViews>
  <sheetFormatPr defaultColWidth="11.421875" defaultRowHeight="12.75"/>
  <cols>
    <col min="1" max="1" width="1.8515625" style="17" customWidth="1"/>
    <col min="2" max="2" width="6.421875" style="0" customWidth="1"/>
    <col min="3" max="3" width="24.8515625" style="0" customWidth="1"/>
    <col min="4" max="4" width="4.28125" style="0" customWidth="1"/>
    <col min="5" max="5" width="8.8515625" style="0" customWidth="1"/>
    <col min="6" max="6" width="7.421875" style="0" customWidth="1"/>
    <col min="7" max="7" width="32.421875" style="0" customWidth="1"/>
    <col min="8" max="8" width="9.421875" style="0" customWidth="1"/>
    <col min="9" max="9" width="1.421875" style="0" customWidth="1"/>
    <col min="10" max="17" width="8.7109375" style="0" customWidth="1"/>
  </cols>
  <sheetData>
    <row r="1" spans="2:15" ht="21">
      <c r="B1" s="1874" t="s">
        <v>89</v>
      </c>
      <c r="C1" s="1875"/>
      <c r="D1" s="1875"/>
      <c r="E1" s="1875"/>
      <c r="F1" s="1875"/>
      <c r="G1" s="1875"/>
      <c r="H1" s="1875"/>
      <c r="I1" s="1875"/>
      <c r="J1" s="1875"/>
      <c r="K1" s="1875"/>
      <c r="L1" s="1875"/>
      <c r="M1" s="1875"/>
      <c r="N1" s="1875"/>
      <c r="O1" s="1875"/>
    </row>
    <row r="2" spans="2:15" ht="21">
      <c r="B2" s="1874" t="s">
        <v>90</v>
      </c>
      <c r="C2" s="1877"/>
      <c r="D2" s="1877"/>
      <c r="E2" s="1877"/>
      <c r="F2" s="1877"/>
      <c r="G2" s="1877"/>
      <c r="H2" s="1877"/>
      <c r="I2" s="1877"/>
      <c r="J2" s="1877"/>
      <c r="K2" s="1877"/>
      <c r="L2" s="1877"/>
      <c r="M2" s="1877"/>
      <c r="N2" s="1877"/>
      <c r="O2" s="1877"/>
    </row>
    <row r="3" spans="1:25" s="10" customFormat="1" ht="30" customHeight="1">
      <c r="A3" s="18"/>
      <c r="C3" s="11"/>
      <c r="D3" s="12"/>
      <c r="E3" s="12"/>
      <c r="F3" s="12"/>
      <c r="G3" s="12"/>
      <c r="H3" s="12"/>
      <c r="I3" s="12"/>
      <c r="J3" s="12"/>
      <c r="K3" s="13"/>
      <c r="L3" s="13"/>
      <c r="M3" s="13"/>
      <c r="N3" s="13"/>
      <c r="O3" s="13"/>
      <c r="P3" s="13"/>
      <c r="Q3" s="14"/>
      <c r="R3" s="13"/>
      <c r="S3" s="13"/>
      <c r="T3" s="13"/>
      <c r="U3" s="13"/>
      <c r="V3" s="15"/>
      <c r="W3" s="15"/>
      <c r="X3" s="15"/>
      <c r="Y3" s="15"/>
    </row>
    <row r="4" spans="2:7" ht="18" thickBot="1">
      <c r="B4" s="7" t="s">
        <v>87</v>
      </c>
      <c r="C4" s="5"/>
      <c r="D4" s="6"/>
      <c r="E4" s="2"/>
      <c r="F4" s="2"/>
      <c r="G4" s="2"/>
    </row>
    <row r="5" spans="1:17" s="8" customFormat="1" ht="17.25" customHeight="1" thickBot="1">
      <c r="A5" s="19"/>
      <c r="B5" s="188" t="s">
        <v>91</v>
      </c>
      <c r="C5" s="189" t="s">
        <v>93</v>
      </c>
      <c r="D5" s="190" t="s">
        <v>0</v>
      </c>
      <c r="E5" s="191" t="s">
        <v>94</v>
      </c>
      <c r="F5" s="192" t="s">
        <v>95</v>
      </c>
      <c r="G5" s="193" t="s">
        <v>96</v>
      </c>
      <c r="H5" s="194" t="s">
        <v>1</v>
      </c>
      <c r="I5" s="195"/>
      <c r="J5" s="196" t="s">
        <v>3</v>
      </c>
      <c r="K5" s="197" t="s">
        <v>2</v>
      </c>
      <c r="L5" s="198" t="s">
        <v>4</v>
      </c>
      <c r="M5" s="199" t="s">
        <v>2</v>
      </c>
      <c r="N5" s="200" t="s">
        <v>5</v>
      </c>
      <c r="O5" s="199" t="s">
        <v>2</v>
      </c>
      <c r="P5" s="200" t="s">
        <v>26</v>
      </c>
      <c r="Q5" s="201" t="s">
        <v>2</v>
      </c>
    </row>
    <row r="6" spans="1:17" s="208" customFormat="1" ht="15" customHeight="1">
      <c r="A6" s="282"/>
      <c r="B6" s="202">
        <v>1</v>
      </c>
      <c r="C6" s="203" t="s">
        <v>7</v>
      </c>
      <c r="D6" s="204"/>
      <c r="E6" s="204">
        <v>3022</v>
      </c>
      <c r="F6" s="205">
        <v>979</v>
      </c>
      <c r="G6" s="206" t="s">
        <v>27</v>
      </c>
      <c r="H6" s="207">
        <v>2997.38</v>
      </c>
      <c r="J6" s="209">
        <v>363.5</v>
      </c>
      <c r="K6" s="210">
        <v>1000</v>
      </c>
      <c r="L6" s="211">
        <v>367</v>
      </c>
      <c r="M6" s="212">
        <v>973.47</v>
      </c>
      <c r="N6" s="213">
        <v>374</v>
      </c>
      <c r="O6" s="214">
        <v>998.66</v>
      </c>
      <c r="P6" s="213">
        <v>390</v>
      </c>
      <c r="Q6" s="215">
        <v>998.72</v>
      </c>
    </row>
    <row r="7" spans="1:17" s="208" customFormat="1" ht="15" customHeight="1">
      <c r="A7" s="282"/>
      <c r="B7" s="95">
        <v>2</v>
      </c>
      <c r="C7" s="216" t="s">
        <v>10</v>
      </c>
      <c r="D7" s="204"/>
      <c r="E7" s="204">
        <v>3022</v>
      </c>
      <c r="F7" s="205">
        <v>716</v>
      </c>
      <c r="G7" s="206" t="s">
        <v>31</v>
      </c>
      <c r="H7" s="217">
        <v>2991.91</v>
      </c>
      <c r="J7" s="218">
        <v>362.5</v>
      </c>
      <c r="K7" s="219">
        <v>997.25</v>
      </c>
      <c r="L7" s="220">
        <v>377</v>
      </c>
      <c r="M7" s="214">
        <v>1000</v>
      </c>
      <c r="N7" s="213">
        <v>372.5</v>
      </c>
      <c r="O7" s="214">
        <v>994.66</v>
      </c>
      <c r="P7" s="213">
        <v>387.5</v>
      </c>
      <c r="Q7" s="221">
        <v>992.32</v>
      </c>
    </row>
    <row r="8" spans="1:17" s="208" customFormat="1" ht="15" customHeight="1">
      <c r="A8" s="282"/>
      <c r="B8" s="95">
        <v>3</v>
      </c>
      <c r="C8" s="216" t="s">
        <v>11</v>
      </c>
      <c r="D8" s="204"/>
      <c r="E8" s="167">
        <v>3019</v>
      </c>
      <c r="F8" s="222">
        <v>426</v>
      </c>
      <c r="G8" s="223" t="s">
        <v>28</v>
      </c>
      <c r="H8" s="217">
        <v>2982.76</v>
      </c>
      <c r="I8" s="224"/>
      <c r="J8" s="218">
        <v>355.5</v>
      </c>
      <c r="K8" s="225">
        <v>977.99</v>
      </c>
      <c r="L8" s="220">
        <v>370.5</v>
      </c>
      <c r="M8" s="226">
        <v>982.76</v>
      </c>
      <c r="N8" s="227">
        <v>374.5</v>
      </c>
      <c r="O8" s="226">
        <v>1000</v>
      </c>
      <c r="P8" s="227">
        <v>390.5</v>
      </c>
      <c r="Q8" s="228">
        <v>1000</v>
      </c>
    </row>
    <row r="9" spans="1:17" s="208" customFormat="1" ht="15" customHeight="1">
      <c r="A9" s="282"/>
      <c r="B9" s="105">
        <v>4</v>
      </c>
      <c r="C9" s="216" t="s">
        <v>12</v>
      </c>
      <c r="D9" s="204" t="s">
        <v>121</v>
      </c>
      <c r="E9" s="169">
        <v>3007</v>
      </c>
      <c r="F9" s="222">
        <v>289</v>
      </c>
      <c r="G9" s="223" t="s">
        <v>29</v>
      </c>
      <c r="H9" s="217">
        <v>2852.73</v>
      </c>
      <c r="I9" s="224"/>
      <c r="J9" s="218">
        <v>342.5</v>
      </c>
      <c r="K9" s="219">
        <v>942.23</v>
      </c>
      <c r="L9" s="220">
        <v>349.5</v>
      </c>
      <c r="M9" s="229">
        <v>927.06</v>
      </c>
      <c r="N9" s="227">
        <v>364</v>
      </c>
      <c r="O9" s="226">
        <v>971.96</v>
      </c>
      <c r="P9" s="227">
        <v>366.5</v>
      </c>
      <c r="Q9" s="228">
        <v>938.54</v>
      </c>
    </row>
    <row r="10" spans="1:17" s="208" customFormat="1" ht="15" customHeight="1">
      <c r="A10" s="282"/>
      <c r="B10" s="105">
        <v>5</v>
      </c>
      <c r="C10" s="216" t="s">
        <v>13</v>
      </c>
      <c r="D10" s="204"/>
      <c r="E10" s="204">
        <v>3019</v>
      </c>
      <c r="F10" s="205">
        <v>177</v>
      </c>
      <c r="G10" s="206" t="s">
        <v>30</v>
      </c>
      <c r="H10" s="217">
        <v>2814.45</v>
      </c>
      <c r="I10" s="224"/>
      <c r="J10" s="218">
        <v>342</v>
      </c>
      <c r="K10" s="219">
        <v>940.85</v>
      </c>
      <c r="L10" s="220">
        <v>352.5</v>
      </c>
      <c r="M10" s="226">
        <v>935.01</v>
      </c>
      <c r="N10" s="227">
        <v>351.5</v>
      </c>
      <c r="O10" s="226">
        <v>938.58</v>
      </c>
      <c r="P10" s="227">
        <v>358.5</v>
      </c>
      <c r="Q10" s="230">
        <v>918.05</v>
      </c>
    </row>
    <row r="11" spans="1:17" s="208" customFormat="1" ht="15" customHeight="1">
      <c r="A11" s="282"/>
      <c r="B11" s="105">
        <v>6</v>
      </c>
      <c r="C11" s="216" t="s">
        <v>14</v>
      </c>
      <c r="D11" s="204"/>
      <c r="E11" s="169">
        <v>3019</v>
      </c>
      <c r="F11" s="222">
        <v>177</v>
      </c>
      <c r="G11" s="206" t="s">
        <v>30</v>
      </c>
      <c r="H11" s="217">
        <v>2794.16</v>
      </c>
      <c r="I11" s="224"/>
      <c r="J11" s="218">
        <v>338.5</v>
      </c>
      <c r="K11" s="219">
        <v>931.22</v>
      </c>
      <c r="L11" s="220">
        <v>351.5</v>
      </c>
      <c r="M11" s="226">
        <v>932.36</v>
      </c>
      <c r="N11" s="227">
        <v>348.5</v>
      </c>
      <c r="O11" s="226">
        <v>930.57</v>
      </c>
      <c r="P11" s="227">
        <v>361</v>
      </c>
      <c r="Q11" s="230">
        <v>924.46</v>
      </c>
    </row>
    <row r="12" spans="1:17" s="208" customFormat="1" ht="15" customHeight="1">
      <c r="A12" s="282"/>
      <c r="B12" s="105">
        <v>7</v>
      </c>
      <c r="C12" s="216" t="s">
        <v>15</v>
      </c>
      <c r="D12" s="204"/>
      <c r="E12" s="167">
        <v>3022</v>
      </c>
      <c r="F12" s="222">
        <v>716</v>
      </c>
      <c r="G12" s="206" t="s">
        <v>31</v>
      </c>
      <c r="H12" s="217">
        <v>2752.07</v>
      </c>
      <c r="J12" s="218">
        <v>334.5</v>
      </c>
      <c r="K12" s="219">
        <v>920.22</v>
      </c>
      <c r="L12" s="220">
        <v>344.5</v>
      </c>
      <c r="M12" s="214">
        <v>913.79</v>
      </c>
      <c r="N12" s="213">
        <v>335.5</v>
      </c>
      <c r="O12" s="212">
        <v>895.86</v>
      </c>
      <c r="P12" s="213">
        <v>358.5</v>
      </c>
      <c r="Q12" s="215">
        <v>918.05</v>
      </c>
    </row>
    <row r="13" spans="1:17" s="208" customFormat="1" ht="15" customHeight="1">
      <c r="A13" s="282"/>
      <c r="B13" s="105">
        <v>8</v>
      </c>
      <c r="C13" s="216" t="s">
        <v>16</v>
      </c>
      <c r="D13" s="204"/>
      <c r="E13" s="167">
        <v>3014</v>
      </c>
      <c r="F13" s="222">
        <v>463</v>
      </c>
      <c r="G13" s="223" t="s">
        <v>32</v>
      </c>
      <c r="H13" s="217">
        <v>2751.28</v>
      </c>
      <c r="J13" s="218">
        <v>334.5</v>
      </c>
      <c r="K13" s="219">
        <v>920.22</v>
      </c>
      <c r="L13" s="220">
        <v>342</v>
      </c>
      <c r="M13" s="226">
        <v>907.16</v>
      </c>
      <c r="N13" s="227">
        <v>346</v>
      </c>
      <c r="O13" s="226">
        <v>923.9</v>
      </c>
      <c r="P13" s="227">
        <v>352</v>
      </c>
      <c r="Q13" s="230">
        <v>901.41</v>
      </c>
    </row>
    <row r="14" spans="1:17" s="208" customFormat="1" ht="15" customHeight="1">
      <c r="A14" s="282"/>
      <c r="B14" s="105">
        <v>9</v>
      </c>
      <c r="C14" s="216" t="s">
        <v>17</v>
      </c>
      <c r="D14" s="204"/>
      <c r="E14" s="169">
        <v>3014</v>
      </c>
      <c r="F14" s="222">
        <v>494</v>
      </c>
      <c r="G14" s="223" t="s">
        <v>9</v>
      </c>
      <c r="H14" s="217">
        <v>2724.21</v>
      </c>
      <c r="J14" s="218">
        <v>328</v>
      </c>
      <c r="K14" s="219">
        <v>902.34</v>
      </c>
      <c r="L14" s="220">
        <v>337.5</v>
      </c>
      <c r="M14" s="229">
        <v>895.23</v>
      </c>
      <c r="N14" s="227">
        <v>338</v>
      </c>
      <c r="O14" s="226">
        <v>902.54</v>
      </c>
      <c r="P14" s="227">
        <v>359</v>
      </c>
      <c r="Q14" s="228">
        <v>919.33</v>
      </c>
    </row>
    <row r="15" spans="1:17" s="208" customFormat="1" ht="15" customHeight="1">
      <c r="A15" s="282"/>
      <c r="B15" s="105">
        <v>10</v>
      </c>
      <c r="C15" s="216" t="s">
        <v>18</v>
      </c>
      <c r="D15" s="204"/>
      <c r="E15" s="169">
        <v>3007</v>
      </c>
      <c r="F15" s="222">
        <v>236</v>
      </c>
      <c r="G15" s="223" t="s">
        <v>33</v>
      </c>
      <c r="H15" s="217">
        <v>2695.85</v>
      </c>
      <c r="J15" s="218">
        <v>320.5</v>
      </c>
      <c r="K15" s="225">
        <v>881.71</v>
      </c>
      <c r="L15" s="220">
        <v>342</v>
      </c>
      <c r="M15" s="226">
        <v>907.16</v>
      </c>
      <c r="N15" s="227">
        <v>339</v>
      </c>
      <c r="O15" s="226">
        <v>905.21</v>
      </c>
      <c r="P15" s="227">
        <v>345</v>
      </c>
      <c r="Q15" s="228">
        <v>883.48</v>
      </c>
    </row>
    <row r="16" spans="1:17" s="208" customFormat="1" ht="15" customHeight="1">
      <c r="A16" s="282"/>
      <c r="B16" s="105">
        <v>11</v>
      </c>
      <c r="C16" s="216" t="s">
        <v>19</v>
      </c>
      <c r="D16" s="204"/>
      <c r="E16" s="169">
        <v>3022</v>
      </c>
      <c r="F16" s="222">
        <v>716</v>
      </c>
      <c r="G16" s="206" t="s">
        <v>31</v>
      </c>
      <c r="H16" s="217">
        <v>2694.34</v>
      </c>
      <c r="J16" s="218">
        <v>330.5</v>
      </c>
      <c r="K16" s="219">
        <v>909.22</v>
      </c>
      <c r="L16" s="220">
        <v>322</v>
      </c>
      <c r="M16" s="229">
        <v>854.11</v>
      </c>
      <c r="N16" s="227">
        <v>341.5</v>
      </c>
      <c r="O16" s="226">
        <v>911.88</v>
      </c>
      <c r="P16" s="227">
        <v>341</v>
      </c>
      <c r="Q16" s="228">
        <v>873.24</v>
      </c>
    </row>
    <row r="17" spans="1:17" s="208" customFormat="1" ht="15" customHeight="1">
      <c r="A17" s="282"/>
      <c r="B17" s="105">
        <v>12</v>
      </c>
      <c r="C17" s="216" t="s">
        <v>8</v>
      </c>
      <c r="D17" s="204"/>
      <c r="E17" s="167">
        <v>3022</v>
      </c>
      <c r="F17" s="222">
        <v>269</v>
      </c>
      <c r="G17" s="223" t="s">
        <v>34</v>
      </c>
      <c r="H17" s="217">
        <v>2685.08</v>
      </c>
      <c r="J17" s="218">
        <v>318</v>
      </c>
      <c r="K17" s="225">
        <v>874.83</v>
      </c>
      <c r="L17" s="220">
        <v>335</v>
      </c>
      <c r="M17" s="226">
        <v>888.59</v>
      </c>
      <c r="N17" s="227">
        <v>340</v>
      </c>
      <c r="O17" s="226">
        <v>907.88</v>
      </c>
      <c r="P17" s="227">
        <v>347</v>
      </c>
      <c r="Q17" s="228">
        <v>888.6</v>
      </c>
    </row>
    <row r="18" spans="1:17" s="208" customFormat="1" ht="15" customHeight="1">
      <c r="A18" s="282"/>
      <c r="B18" s="105">
        <v>13</v>
      </c>
      <c r="C18" s="216" t="s">
        <v>20</v>
      </c>
      <c r="D18" s="204"/>
      <c r="E18" s="167">
        <v>3019</v>
      </c>
      <c r="F18" s="205">
        <v>177</v>
      </c>
      <c r="G18" s="206" t="s">
        <v>30</v>
      </c>
      <c r="H18" s="217">
        <v>2664.74</v>
      </c>
      <c r="J18" s="218">
        <v>320</v>
      </c>
      <c r="K18" s="219">
        <v>880.33</v>
      </c>
      <c r="L18" s="220">
        <v>323.5</v>
      </c>
      <c r="M18" s="229">
        <v>858.09</v>
      </c>
      <c r="N18" s="227">
        <v>335</v>
      </c>
      <c r="O18" s="226">
        <v>894.53</v>
      </c>
      <c r="P18" s="227">
        <v>347.5</v>
      </c>
      <c r="Q18" s="228">
        <v>889.88</v>
      </c>
    </row>
    <row r="19" spans="1:17" s="208" customFormat="1" ht="15" customHeight="1">
      <c r="A19" s="282"/>
      <c r="B19" s="105">
        <v>14</v>
      </c>
      <c r="C19" s="216" t="s">
        <v>21</v>
      </c>
      <c r="D19" s="204" t="s">
        <v>85</v>
      </c>
      <c r="E19" s="169">
        <v>3016</v>
      </c>
      <c r="F19" s="222">
        <v>588</v>
      </c>
      <c r="G19" s="223" t="s">
        <v>35</v>
      </c>
      <c r="H19" s="217">
        <v>2657.21</v>
      </c>
      <c r="J19" s="218">
        <v>0</v>
      </c>
      <c r="K19" s="225">
        <v>0</v>
      </c>
      <c r="L19" s="220">
        <v>334.5</v>
      </c>
      <c r="M19" s="226">
        <v>887.27</v>
      </c>
      <c r="N19" s="227">
        <v>331.5</v>
      </c>
      <c r="O19" s="226">
        <v>885.18</v>
      </c>
      <c r="P19" s="227">
        <v>345.5</v>
      </c>
      <c r="Q19" s="228">
        <v>884.76</v>
      </c>
    </row>
    <row r="20" spans="1:17" s="208" customFormat="1" ht="15" customHeight="1">
      <c r="A20" s="282"/>
      <c r="B20" s="105">
        <v>15</v>
      </c>
      <c r="C20" s="216" t="s">
        <v>6</v>
      </c>
      <c r="D20" s="204" t="s">
        <v>85</v>
      </c>
      <c r="E20" s="169">
        <v>3006</v>
      </c>
      <c r="F20" s="222">
        <v>34</v>
      </c>
      <c r="G20" s="223" t="s">
        <v>36</v>
      </c>
      <c r="H20" s="217">
        <v>2634.31</v>
      </c>
      <c r="J20" s="218">
        <v>321.5</v>
      </c>
      <c r="K20" s="219">
        <v>884.46</v>
      </c>
      <c r="L20" s="220">
        <v>328.5</v>
      </c>
      <c r="M20" s="226">
        <v>871.35</v>
      </c>
      <c r="N20" s="227">
        <v>329</v>
      </c>
      <c r="O20" s="226">
        <v>878.5</v>
      </c>
      <c r="P20" s="227">
        <v>328.5</v>
      </c>
      <c r="Q20" s="230">
        <v>841.23</v>
      </c>
    </row>
    <row r="21" spans="1:17" s="208" customFormat="1" ht="15" customHeight="1">
      <c r="A21" s="282"/>
      <c r="B21" s="105">
        <v>16</v>
      </c>
      <c r="C21" s="216" t="s">
        <v>22</v>
      </c>
      <c r="D21" s="204"/>
      <c r="E21" s="169">
        <v>3022</v>
      </c>
      <c r="F21" s="222">
        <v>748</v>
      </c>
      <c r="G21" s="223" t="s">
        <v>37</v>
      </c>
      <c r="H21" s="217">
        <v>2633.06</v>
      </c>
      <c r="J21" s="218">
        <v>322</v>
      </c>
      <c r="K21" s="219">
        <v>885.83</v>
      </c>
      <c r="L21" s="220">
        <v>314.5</v>
      </c>
      <c r="M21" s="229">
        <v>834.22</v>
      </c>
      <c r="N21" s="227">
        <v>334.5</v>
      </c>
      <c r="O21" s="226">
        <v>893.19</v>
      </c>
      <c r="P21" s="227">
        <v>333.5</v>
      </c>
      <c r="Q21" s="228">
        <v>854.03</v>
      </c>
    </row>
    <row r="22" spans="1:17" s="208" customFormat="1" ht="15" customHeight="1">
      <c r="A22" s="282"/>
      <c r="B22" s="105">
        <v>17</v>
      </c>
      <c r="C22" s="216" t="s">
        <v>23</v>
      </c>
      <c r="D22" s="204"/>
      <c r="E22" s="167">
        <v>3016</v>
      </c>
      <c r="F22" s="222">
        <v>588</v>
      </c>
      <c r="G22" s="223" t="s">
        <v>35</v>
      </c>
      <c r="H22" s="217">
        <v>2614.11</v>
      </c>
      <c r="J22" s="218">
        <v>324</v>
      </c>
      <c r="K22" s="219">
        <v>891.33</v>
      </c>
      <c r="L22" s="220">
        <v>328</v>
      </c>
      <c r="M22" s="226">
        <v>870.03</v>
      </c>
      <c r="N22" s="227">
        <v>273</v>
      </c>
      <c r="O22" s="229">
        <v>728.97</v>
      </c>
      <c r="P22" s="227">
        <v>333</v>
      </c>
      <c r="Q22" s="228">
        <v>852.75</v>
      </c>
    </row>
    <row r="23" spans="1:17" s="208" customFormat="1" ht="15" customHeight="1">
      <c r="A23" s="282"/>
      <c r="B23" s="105">
        <v>18</v>
      </c>
      <c r="C23" s="216" t="s">
        <v>24</v>
      </c>
      <c r="D23" s="204"/>
      <c r="E23" s="169">
        <v>3019</v>
      </c>
      <c r="F23" s="222">
        <v>177</v>
      </c>
      <c r="G23" s="206" t="s">
        <v>30</v>
      </c>
      <c r="H23" s="217">
        <v>2597.99</v>
      </c>
      <c r="J23" s="218">
        <v>282</v>
      </c>
      <c r="K23" s="225">
        <v>775.79</v>
      </c>
      <c r="L23" s="220">
        <v>323</v>
      </c>
      <c r="M23" s="226">
        <v>856.76</v>
      </c>
      <c r="N23" s="227">
        <v>326.5</v>
      </c>
      <c r="O23" s="226">
        <v>871.83</v>
      </c>
      <c r="P23" s="227">
        <v>339.5</v>
      </c>
      <c r="Q23" s="228">
        <v>869.4</v>
      </c>
    </row>
    <row r="24" spans="1:17" s="208" customFormat="1" ht="15" customHeight="1" thickBot="1">
      <c r="A24" s="282"/>
      <c r="B24" s="112">
        <v>19</v>
      </c>
      <c r="C24" s="231" t="s">
        <v>25</v>
      </c>
      <c r="D24" s="232"/>
      <c r="E24" s="232">
        <v>3022</v>
      </c>
      <c r="F24" s="233">
        <v>716</v>
      </c>
      <c r="G24" s="234" t="s">
        <v>31</v>
      </c>
      <c r="H24" s="235">
        <v>2502.98</v>
      </c>
      <c r="J24" s="236">
        <v>310.5</v>
      </c>
      <c r="K24" s="237">
        <v>854.2</v>
      </c>
      <c r="L24" s="238">
        <v>303</v>
      </c>
      <c r="M24" s="239">
        <v>803.71</v>
      </c>
      <c r="N24" s="240">
        <v>286.5</v>
      </c>
      <c r="O24" s="241">
        <v>765.02</v>
      </c>
      <c r="P24" s="240">
        <v>330</v>
      </c>
      <c r="Q24" s="242">
        <v>845.07</v>
      </c>
    </row>
    <row r="25" spans="2:15" ht="30" customHeight="1">
      <c r="B25" s="3"/>
      <c r="C25" s="1"/>
      <c r="D25" s="1"/>
      <c r="E25" s="1"/>
      <c r="F25" s="1"/>
      <c r="G25" s="1"/>
      <c r="H25" s="4"/>
      <c r="I25" s="1"/>
      <c r="J25" s="1"/>
      <c r="K25" s="1"/>
      <c r="L25" s="1"/>
      <c r="M25" s="1"/>
      <c r="N25" s="1"/>
      <c r="O25" s="1"/>
    </row>
    <row r="26" ht="18" thickBot="1">
      <c r="B26" s="7" t="s">
        <v>97</v>
      </c>
    </row>
    <row r="27" spans="2:15" ht="27" thickBot="1">
      <c r="B27" s="188" t="s">
        <v>91</v>
      </c>
      <c r="C27" s="189" t="s">
        <v>93</v>
      </c>
      <c r="D27" s="190" t="s">
        <v>0</v>
      </c>
      <c r="E27" s="191" t="s">
        <v>94</v>
      </c>
      <c r="F27" s="192" t="s">
        <v>95</v>
      </c>
      <c r="G27" s="193" t="s">
        <v>96</v>
      </c>
      <c r="H27" s="194" t="s">
        <v>1</v>
      </c>
      <c r="I27" s="195"/>
      <c r="J27" s="196" t="s">
        <v>3</v>
      </c>
      <c r="K27" s="197" t="s">
        <v>2</v>
      </c>
      <c r="L27" s="198" t="s">
        <v>4</v>
      </c>
      <c r="M27" s="199" t="s">
        <v>2</v>
      </c>
      <c r="N27" s="200" t="s">
        <v>5</v>
      </c>
      <c r="O27" s="201" t="s">
        <v>2</v>
      </c>
    </row>
    <row r="28" spans="1:15" s="153" customFormat="1" ht="15" customHeight="1">
      <c r="A28" s="256"/>
      <c r="B28" s="202">
        <v>1</v>
      </c>
      <c r="C28" s="203" t="s">
        <v>38</v>
      </c>
      <c r="D28" s="204"/>
      <c r="E28" s="204">
        <v>3022</v>
      </c>
      <c r="F28" s="205">
        <v>225</v>
      </c>
      <c r="G28" s="206" t="s">
        <v>59</v>
      </c>
      <c r="H28" s="207">
        <v>2000</v>
      </c>
      <c r="I28" s="208"/>
      <c r="J28" s="209">
        <v>179.5</v>
      </c>
      <c r="K28" s="210">
        <v>1000</v>
      </c>
      <c r="L28" s="211">
        <v>189.5</v>
      </c>
      <c r="M28" s="214">
        <v>1000</v>
      </c>
      <c r="N28" s="213">
        <v>181</v>
      </c>
      <c r="O28" s="221">
        <v>967.91</v>
      </c>
    </row>
    <row r="29" spans="1:15" s="153" customFormat="1" ht="15" customHeight="1">
      <c r="A29" s="256"/>
      <c r="B29" s="95">
        <v>2</v>
      </c>
      <c r="C29" s="216" t="s">
        <v>39</v>
      </c>
      <c r="D29" s="204"/>
      <c r="E29" s="204">
        <v>3017</v>
      </c>
      <c r="F29" s="205">
        <v>70</v>
      </c>
      <c r="G29" s="206" t="s">
        <v>65</v>
      </c>
      <c r="H29" s="217">
        <v>1977.72</v>
      </c>
      <c r="I29" s="208"/>
      <c r="J29" s="218">
        <v>175.5</v>
      </c>
      <c r="K29" s="219">
        <v>977.72</v>
      </c>
      <c r="L29" s="220">
        <v>182.5</v>
      </c>
      <c r="M29" s="212">
        <v>963.06</v>
      </c>
      <c r="N29" s="213">
        <v>187</v>
      </c>
      <c r="O29" s="215">
        <v>1000</v>
      </c>
    </row>
    <row r="30" spans="1:15" s="153" customFormat="1" ht="15" customHeight="1">
      <c r="A30" s="256"/>
      <c r="B30" s="95">
        <v>3</v>
      </c>
      <c r="C30" s="216" t="s">
        <v>40</v>
      </c>
      <c r="D30" s="204"/>
      <c r="E30" s="167">
        <v>3004</v>
      </c>
      <c r="F30" s="222">
        <v>974</v>
      </c>
      <c r="G30" s="223" t="s">
        <v>58</v>
      </c>
      <c r="H30" s="217">
        <v>1957.47</v>
      </c>
      <c r="I30" s="224"/>
      <c r="J30" s="218">
        <v>170</v>
      </c>
      <c r="K30" s="225">
        <v>947.08</v>
      </c>
      <c r="L30" s="220">
        <v>186</v>
      </c>
      <c r="M30" s="226">
        <v>981.53</v>
      </c>
      <c r="N30" s="227">
        <v>182.5</v>
      </c>
      <c r="O30" s="228">
        <v>975.94</v>
      </c>
    </row>
    <row r="31" spans="1:15" s="153" customFormat="1" ht="15" customHeight="1">
      <c r="A31" s="256"/>
      <c r="B31" s="105">
        <v>4</v>
      </c>
      <c r="C31" s="216" t="s">
        <v>41</v>
      </c>
      <c r="D31" s="204"/>
      <c r="E31" s="169">
        <v>3004</v>
      </c>
      <c r="F31" s="222">
        <v>941</v>
      </c>
      <c r="G31" s="223" t="s">
        <v>56</v>
      </c>
      <c r="H31" s="217">
        <v>1952.76</v>
      </c>
      <c r="I31" s="224"/>
      <c r="J31" s="218">
        <v>171.5</v>
      </c>
      <c r="K31" s="219">
        <v>955.43</v>
      </c>
      <c r="L31" s="220">
        <v>169</v>
      </c>
      <c r="M31" s="229">
        <v>891.82</v>
      </c>
      <c r="N31" s="227">
        <v>186.5</v>
      </c>
      <c r="O31" s="228">
        <v>997.33</v>
      </c>
    </row>
    <row r="32" spans="1:15" s="153" customFormat="1" ht="15" customHeight="1">
      <c r="A32" s="256"/>
      <c r="B32" s="105">
        <v>5</v>
      </c>
      <c r="C32" s="216" t="s">
        <v>42</v>
      </c>
      <c r="D32" s="204" t="s">
        <v>85</v>
      </c>
      <c r="E32" s="204">
        <v>3019</v>
      </c>
      <c r="F32" s="205">
        <v>426</v>
      </c>
      <c r="G32" s="206" t="s">
        <v>61</v>
      </c>
      <c r="H32" s="217">
        <v>1941.6</v>
      </c>
      <c r="I32" s="224"/>
      <c r="J32" s="218">
        <v>164</v>
      </c>
      <c r="K32" s="225">
        <v>913.65</v>
      </c>
      <c r="L32" s="220">
        <v>183.5</v>
      </c>
      <c r="M32" s="226">
        <v>968.34</v>
      </c>
      <c r="N32" s="227">
        <v>182</v>
      </c>
      <c r="O32" s="228">
        <v>973.26</v>
      </c>
    </row>
    <row r="33" spans="1:15" s="153" customFormat="1" ht="15" customHeight="1">
      <c r="A33" s="256"/>
      <c r="B33" s="105">
        <v>6</v>
      </c>
      <c r="C33" s="216" t="s">
        <v>43</v>
      </c>
      <c r="D33" s="204"/>
      <c r="E33" s="169">
        <v>3007</v>
      </c>
      <c r="F33" s="222">
        <v>236</v>
      </c>
      <c r="G33" s="223" t="s">
        <v>33</v>
      </c>
      <c r="H33" s="217">
        <v>1896.29</v>
      </c>
      <c r="I33" s="224"/>
      <c r="J33" s="218">
        <v>165</v>
      </c>
      <c r="K33" s="225">
        <v>919.22</v>
      </c>
      <c r="L33" s="220">
        <v>181.5</v>
      </c>
      <c r="M33" s="226">
        <v>957.78</v>
      </c>
      <c r="N33" s="227">
        <v>175.5</v>
      </c>
      <c r="O33" s="228">
        <v>938.5</v>
      </c>
    </row>
    <row r="34" spans="1:15" s="153" customFormat="1" ht="15" customHeight="1">
      <c r="A34" s="256"/>
      <c r="B34" s="105">
        <v>7</v>
      </c>
      <c r="C34" s="216" t="s">
        <v>44</v>
      </c>
      <c r="D34" s="204" t="s">
        <v>85</v>
      </c>
      <c r="E34" s="167">
        <v>3017</v>
      </c>
      <c r="F34" s="222">
        <v>211</v>
      </c>
      <c r="G34" s="206" t="s">
        <v>62</v>
      </c>
      <c r="H34" s="217">
        <v>1867.4</v>
      </c>
      <c r="I34" s="208"/>
      <c r="J34" s="218">
        <v>159</v>
      </c>
      <c r="K34" s="225">
        <v>885.79</v>
      </c>
      <c r="L34" s="220">
        <v>174</v>
      </c>
      <c r="M34" s="214">
        <v>918.21</v>
      </c>
      <c r="N34" s="213">
        <v>177.5</v>
      </c>
      <c r="O34" s="215">
        <v>949.2</v>
      </c>
    </row>
    <row r="35" spans="1:15" s="153" customFormat="1" ht="15" customHeight="1">
      <c r="A35" s="256"/>
      <c r="B35" s="105">
        <v>8</v>
      </c>
      <c r="C35" s="216" t="s">
        <v>45</v>
      </c>
      <c r="D35" s="204"/>
      <c r="E35" s="167">
        <v>3017</v>
      </c>
      <c r="F35" s="222">
        <v>211</v>
      </c>
      <c r="G35" s="206" t="s">
        <v>62</v>
      </c>
      <c r="H35" s="217">
        <v>1855.5</v>
      </c>
      <c r="I35" s="208"/>
      <c r="J35" s="218">
        <v>167</v>
      </c>
      <c r="K35" s="219">
        <v>930.36</v>
      </c>
      <c r="L35" s="220">
        <v>169</v>
      </c>
      <c r="M35" s="229">
        <v>891.82</v>
      </c>
      <c r="N35" s="227">
        <v>173</v>
      </c>
      <c r="O35" s="228">
        <v>925.13</v>
      </c>
    </row>
    <row r="36" spans="1:15" s="153" customFormat="1" ht="15" customHeight="1">
      <c r="A36" s="256"/>
      <c r="B36" s="105">
        <v>9</v>
      </c>
      <c r="C36" s="216" t="s">
        <v>46</v>
      </c>
      <c r="D36" s="204"/>
      <c r="E36" s="169">
        <v>3007</v>
      </c>
      <c r="F36" s="222">
        <v>236</v>
      </c>
      <c r="G36" s="223" t="s">
        <v>33</v>
      </c>
      <c r="H36" s="217">
        <v>1841.53</v>
      </c>
      <c r="I36" s="208"/>
      <c r="J36" s="218">
        <v>161</v>
      </c>
      <c r="K36" s="219">
        <v>896.94</v>
      </c>
      <c r="L36" s="220">
        <v>179</v>
      </c>
      <c r="M36" s="226">
        <v>944.59</v>
      </c>
      <c r="N36" s="227">
        <v>162.5</v>
      </c>
      <c r="O36" s="230">
        <v>868.98</v>
      </c>
    </row>
    <row r="37" spans="1:15" s="153" customFormat="1" ht="15" customHeight="1">
      <c r="A37" s="256"/>
      <c r="B37" s="105">
        <v>10</v>
      </c>
      <c r="C37" s="216" t="s">
        <v>47</v>
      </c>
      <c r="D37" s="204"/>
      <c r="E37" s="169">
        <v>3014</v>
      </c>
      <c r="F37" s="222">
        <v>362</v>
      </c>
      <c r="G37" s="223" t="s">
        <v>60</v>
      </c>
      <c r="H37" s="217">
        <v>1815.44</v>
      </c>
      <c r="I37" s="208"/>
      <c r="J37" s="218">
        <v>162</v>
      </c>
      <c r="K37" s="219">
        <v>902.51</v>
      </c>
      <c r="L37" s="220">
        <v>173</v>
      </c>
      <c r="M37" s="226">
        <v>912.93</v>
      </c>
      <c r="N37" s="227">
        <v>163</v>
      </c>
      <c r="O37" s="230">
        <v>871.66</v>
      </c>
    </row>
    <row r="38" spans="1:15" s="153" customFormat="1" ht="15" customHeight="1">
      <c r="A38" s="256"/>
      <c r="B38" s="105">
        <v>11</v>
      </c>
      <c r="C38" s="216" t="s">
        <v>48</v>
      </c>
      <c r="D38" s="204"/>
      <c r="E38" s="169">
        <v>3007</v>
      </c>
      <c r="F38" s="222">
        <v>289</v>
      </c>
      <c r="G38" s="223" t="s">
        <v>29</v>
      </c>
      <c r="H38" s="217">
        <v>1771.5</v>
      </c>
      <c r="I38" s="208"/>
      <c r="J38" s="218">
        <v>156</v>
      </c>
      <c r="K38" s="225">
        <v>869.08</v>
      </c>
      <c r="L38" s="220">
        <v>169</v>
      </c>
      <c r="M38" s="226">
        <v>891.82</v>
      </c>
      <c r="N38" s="227">
        <v>164.5</v>
      </c>
      <c r="O38" s="228">
        <v>879.68</v>
      </c>
    </row>
    <row r="39" spans="1:15" s="153" customFormat="1" ht="15" customHeight="1">
      <c r="A39" s="256"/>
      <c r="B39" s="105">
        <v>12</v>
      </c>
      <c r="C39" s="216" t="s">
        <v>49</v>
      </c>
      <c r="D39" s="204"/>
      <c r="E39" s="167">
        <v>3017</v>
      </c>
      <c r="F39" s="222">
        <v>304</v>
      </c>
      <c r="G39" s="223" t="s">
        <v>64</v>
      </c>
      <c r="H39" s="217">
        <v>1758.48</v>
      </c>
      <c r="I39" s="208"/>
      <c r="J39" s="218">
        <v>138.5</v>
      </c>
      <c r="K39" s="225">
        <v>771.59</v>
      </c>
      <c r="L39" s="220">
        <v>164</v>
      </c>
      <c r="M39" s="226">
        <v>865.44</v>
      </c>
      <c r="N39" s="227">
        <v>167</v>
      </c>
      <c r="O39" s="228">
        <v>893.05</v>
      </c>
    </row>
    <row r="40" spans="1:15" s="153" customFormat="1" ht="15" customHeight="1">
      <c r="A40" s="256"/>
      <c r="B40" s="105">
        <v>13</v>
      </c>
      <c r="C40" s="216" t="s">
        <v>50</v>
      </c>
      <c r="D40" s="204"/>
      <c r="E40" s="167">
        <v>3022</v>
      </c>
      <c r="F40" s="205">
        <v>672</v>
      </c>
      <c r="G40" s="206" t="s">
        <v>63</v>
      </c>
      <c r="H40" s="217">
        <v>1745.3</v>
      </c>
      <c r="I40" s="208"/>
      <c r="J40" s="218">
        <v>152.5</v>
      </c>
      <c r="K40" s="219">
        <v>849.58</v>
      </c>
      <c r="L40" s="220">
        <v>160.5</v>
      </c>
      <c r="M40" s="229">
        <v>846.97</v>
      </c>
      <c r="N40" s="227">
        <v>167.5</v>
      </c>
      <c r="O40" s="228">
        <v>895.72</v>
      </c>
    </row>
    <row r="41" spans="1:15" s="153" customFormat="1" ht="15" customHeight="1">
      <c r="A41" s="256"/>
      <c r="B41" s="105">
        <v>14</v>
      </c>
      <c r="C41" s="216" t="s">
        <v>51</v>
      </c>
      <c r="D41" s="204"/>
      <c r="E41" s="169">
        <v>3017</v>
      </c>
      <c r="F41" s="222">
        <v>227</v>
      </c>
      <c r="G41" s="223" t="s">
        <v>55</v>
      </c>
      <c r="H41" s="217">
        <v>1681.3</v>
      </c>
      <c r="I41" s="208"/>
      <c r="J41" s="218">
        <v>134</v>
      </c>
      <c r="K41" s="225">
        <v>746.52</v>
      </c>
      <c r="L41" s="220">
        <v>159</v>
      </c>
      <c r="M41" s="226">
        <v>839.05</v>
      </c>
      <c r="N41" s="227">
        <v>157.5</v>
      </c>
      <c r="O41" s="228">
        <v>842.25</v>
      </c>
    </row>
    <row r="42" spans="1:15" s="153" customFormat="1" ht="15" customHeight="1">
      <c r="A42" s="256"/>
      <c r="B42" s="105">
        <v>15</v>
      </c>
      <c r="C42" s="216" t="s">
        <v>52</v>
      </c>
      <c r="D42" s="204"/>
      <c r="E42" s="169">
        <v>3002</v>
      </c>
      <c r="F42" s="222">
        <v>602</v>
      </c>
      <c r="G42" s="223" t="s">
        <v>57</v>
      </c>
      <c r="H42" s="217">
        <v>1674.11</v>
      </c>
      <c r="I42" s="208"/>
      <c r="J42" s="218">
        <v>145</v>
      </c>
      <c r="K42" s="219">
        <v>807.8</v>
      </c>
      <c r="L42" s="220">
        <v>141.5</v>
      </c>
      <c r="M42" s="229">
        <v>746.7</v>
      </c>
      <c r="N42" s="227">
        <v>162</v>
      </c>
      <c r="O42" s="228">
        <v>866.31</v>
      </c>
    </row>
    <row r="43" spans="1:15" s="153" customFormat="1" ht="15" customHeight="1" thickBot="1">
      <c r="A43" s="256"/>
      <c r="B43" s="112">
        <v>16</v>
      </c>
      <c r="C43" s="231" t="s">
        <v>53</v>
      </c>
      <c r="D43" s="232"/>
      <c r="E43" s="178">
        <v>3022</v>
      </c>
      <c r="F43" s="243">
        <v>767</v>
      </c>
      <c r="G43" s="244" t="s">
        <v>54</v>
      </c>
      <c r="H43" s="235">
        <v>1636.86</v>
      </c>
      <c r="I43" s="208"/>
      <c r="J43" s="236">
        <v>134.5</v>
      </c>
      <c r="K43" s="245">
        <v>749.3</v>
      </c>
      <c r="L43" s="238">
        <v>144.5</v>
      </c>
      <c r="M43" s="239">
        <v>762.53</v>
      </c>
      <c r="N43" s="240">
        <v>163.5</v>
      </c>
      <c r="O43" s="242">
        <v>874.33</v>
      </c>
    </row>
    <row r="44" ht="30" customHeight="1"/>
    <row r="45" ht="18" thickBot="1">
      <c r="B45" s="7" t="s">
        <v>99</v>
      </c>
    </row>
    <row r="46" spans="2:15" ht="27" thickBot="1">
      <c r="B46" s="188" t="s">
        <v>91</v>
      </c>
      <c r="C46" s="189" t="s">
        <v>93</v>
      </c>
      <c r="D46" s="190" t="s">
        <v>0</v>
      </c>
      <c r="E46" s="191" t="s">
        <v>94</v>
      </c>
      <c r="F46" s="192" t="s">
        <v>95</v>
      </c>
      <c r="G46" s="193" t="s">
        <v>96</v>
      </c>
      <c r="H46" s="194" t="s">
        <v>1</v>
      </c>
      <c r="I46" s="195"/>
      <c r="J46" s="196" t="s">
        <v>3</v>
      </c>
      <c r="K46" s="197" t="s">
        <v>2</v>
      </c>
      <c r="L46" s="198" t="s">
        <v>4</v>
      </c>
      <c r="M46" s="199" t="s">
        <v>2</v>
      </c>
      <c r="N46" s="200" t="s">
        <v>5</v>
      </c>
      <c r="O46" s="201" t="s">
        <v>2</v>
      </c>
    </row>
    <row r="47" spans="2:15" ht="15" customHeight="1">
      <c r="B47" s="246">
        <v>1</v>
      </c>
      <c r="C47" s="247" t="s">
        <v>66</v>
      </c>
      <c r="D47" s="204" t="s">
        <v>85</v>
      </c>
      <c r="E47" s="204">
        <v>3017</v>
      </c>
      <c r="F47" s="205">
        <v>304</v>
      </c>
      <c r="G47" s="248" t="s">
        <v>84</v>
      </c>
      <c r="H47" s="207">
        <v>2000</v>
      </c>
      <c r="I47" s="208"/>
      <c r="J47" s="209">
        <v>124</v>
      </c>
      <c r="K47" s="210">
        <v>1000</v>
      </c>
      <c r="L47" s="211">
        <v>120</v>
      </c>
      <c r="M47" s="214">
        <v>1000</v>
      </c>
      <c r="N47" s="213">
        <v>127.5</v>
      </c>
      <c r="O47" s="221">
        <v>1000</v>
      </c>
    </row>
    <row r="48" spans="2:15" ht="15" customHeight="1">
      <c r="B48" s="249">
        <v>2</v>
      </c>
      <c r="C48" s="250" t="s">
        <v>67</v>
      </c>
      <c r="D48" s="204" t="s">
        <v>85</v>
      </c>
      <c r="E48" s="204">
        <v>3019</v>
      </c>
      <c r="F48" s="205">
        <v>694</v>
      </c>
      <c r="G48" s="248" t="s">
        <v>86</v>
      </c>
      <c r="H48" s="217">
        <v>1928.19</v>
      </c>
      <c r="I48" s="208"/>
      <c r="J48" s="218">
        <v>115.5</v>
      </c>
      <c r="K48" s="225">
        <v>931.45</v>
      </c>
      <c r="L48" s="220">
        <v>117.5</v>
      </c>
      <c r="M48" s="214">
        <v>979.17</v>
      </c>
      <c r="N48" s="213">
        <v>121</v>
      </c>
      <c r="O48" s="215">
        <v>949.02</v>
      </c>
    </row>
    <row r="49" spans="2:15" ht="15" customHeight="1">
      <c r="B49" s="249">
        <v>3</v>
      </c>
      <c r="C49" s="250" t="s">
        <v>68</v>
      </c>
      <c r="D49" s="204" t="s">
        <v>121</v>
      </c>
      <c r="E49" s="167">
        <v>3019</v>
      </c>
      <c r="F49" s="222">
        <v>177</v>
      </c>
      <c r="G49" s="248" t="s">
        <v>30</v>
      </c>
      <c r="H49" s="217">
        <v>1901.21</v>
      </c>
      <c r="I49" s="224"/>
      <c r="J49" s="218">
        <v>119.5</v>
      </c>
      <c r="K49" s="219">
        <v>963.71</v>
      </c>
      <c r="L49" s="220">
        <v>112.5</v>
      </c>
      <c r="M49" s="226">
        <v>937.5</v>
      </c>
      <c r="N49" s="227">
        <v>116.5</v>
      </c>
      <c r="O49" s="230">
        <v>913.73</v>
      </c>
    </row>
    <row r="50" spans="2:15" ht="15" customHeight="1">
      <c r="B50" s="251">
        <v>4</v>
      </c>
      <c r="C50" s="250" t="s">
        <v>69</v>
      </c>
      <c r="D50" s="204" t="s">
        <v>85</v>
      </c>
      <c r="E50" s="169">
        <v>3014</v>
      </c>
      <c r="F50" s="222">
        <v>3</v>
      </c>
      <c r="G50" s="252" t="s">
        <v>80</v>
      </c>
      <c r="H50" s="217">
        <v>1897.98</v>
      </c>
      <c r="I50" s="224"/>
      <c r="J50" s="218">
        <v>116</v>
      </c>
      <c r="K50" s="219">
        <v>935.48</v>
      </c>
      <c r="L50" s="220">
        <v>115.5</v>
      </c>
      <c r="M50" s="226">
        <v>962.5</v>
      </c>
      <c r="N50" s="227">
        <v>115.5</v>
      </c>
      <c r="O50" s="230">
        <v>905.88</v>
      </c>
    </row>
    <row r="51" spans="2:15" ht="15" customHeight="1">
      <c r="B51" s="251">
        <v>5</v>
      </c>
      <c r="C51" s="250" t="s">
        <v>70</v>
      </c>
      <c r="D51" s="204"/>
      <c r="E51" s="204">
        <v>3022</v>
      </c>
      <c r="F51" s="205">
        <v>225</v>
      </c>
      <c r="G51" s="248" t="s">
        <v>59</v>
      </c>
      <c r="H51" s="217">
        <v>1854.9</v>
      </c>
      <c r="I51" s="224"/>
      <c r="J51" s="218">
        <v>108</v>
      </c>
      <c r="K51" s="225">
        <v>870.97</v>
      </c>
      <c r="L51" s="220">
        <v>112</v>
      </c>
      <c r="M51" s="226">
        <v>933.33</v>
      </c>
      <c r="N51" s="227">
        <v>117.5</v>
      </c>
      <c r="O51" s="228">
        <v>921.57</v>
      </c>
    </row>
    <row r="52" spans="2:15" ht="15" customHeight="1">
      <c r="B52" s="251">
        <v>6</v>
      </c>
      <c r="C52" s="250" t="s">
        <v>71</v>
      </c>
      <c r="D52" s="204"/>
      <c r="E52" s="169">
        <v>3022</v>
      </c>
      <c r="F52" s="222">
        <v>690</v>
      </c>
      <c r="G52" s="252" t="s">
        <v>81</v>
      </c>
      <c r="H52" s="217">
        <v>1841.67</v>
      </c>
      <c r="I52" s="224"/>
      <c r="J52" s="218">
        <v>101</v>
      </c>
      <c r="K52" s="225">
        <v>814.52</v>
      </c>
      <c r="L52" s="220">
        <v>109</v>
      </c>
      <c r="M52" s="226">
        <v>908.33</v>
      </c>
      <c r="N52" s="227">
        <v>119</v>
      </c>
      <c r="O52" s="228">
        <v>933.33</v>
      </c>
    </row>
    <row r="53" spans="2:15" ht="15" customHeight="1">
      <c r="B53" s="251">
        <v>7</v>
      </c>
      <c r="C53" s="250" t="s">
        <v>72</v>
      </c>
      <c r="D53" s="204"/>
      <c r="E53" s="169">
        <v>3014</v>
      </c>
      <c r="F53" s="222">
        <v>362</v>
      </c>
      <c r="G53" s="252" t="s">
        <v>60</v>
      </c>
      <c r="H53" s="217">
        <v>1837.75</v>
      </c>
      <c r="I53" s="208"/>
      <c r="J53" s="218">
        <v>104.5</v>
      </c>
      <c r="K53" s="225">
        <v>842.74</v>
      </c>
      <c r="L53" s="220">
        <v>109</v>
      </c>
      <c r="M53" s="214">
        <v>908.33</v>
      </c>
      <c r="N53" s="213">
        <v>11.5</v>
      </c>
      <c r="O53" s="215">
        <v>929.41</v>
      </c>
    </row>
    <row r="54" spans="2:15" ht="15" customHeight="1">
      <c r="B54" s="251">
        <v>8</v>
      </c>
      <c r="C54" s="250" t="s">
        <v>73</v>
      </c>
      <c r="D54" s="204"/>
      <c r="E54" s="167">
        <v>3022</v>
      </c>
      <c r="F54" s="222">
        <v>767</v>
      </c>
      <c r="G54" s="252" t="s">
        <v>54</v>
      </c>
      <c r="H54" s="217">
        <v>1795.83</v>
      </c>
      <c r="I54" s="208"/>
      <c r="J54" s="218">
        <v>105</v>
      </c>
      <c r="K54" s="225">
        <v>846.77</v>
      </c>
      <c r="L54" s="220">
        <v>111.5</v>
      </c>
      <c r="M54" s="226">
        <v>929.17</v>
      </c>
      <c r="N54" s="227">
        <v>110.5</v>
      </c>
      <c r="O54" s="228">
        <v>866.67</v>
      </c>
    </row>
    <row r="55" spans="2:15" ht="15" customHeight="1">
      <c r="B55" s="251">
        <v>9</v>
      </c>
      <c r="C55" s="250" t="s">
        <v>74</v>
      </c>
      <c r="D55" s="204"/>
      <c r="E55" s="169">
        <v>3022</v>
      </c>
      <c r="F55" s="222">
        <v>512</v>
      </c>
      <c r="G55" s="252" t="s">
        <v>83</v>
      </c>
      <c r="H55" s="217">
        <v>1759.81</v>
      </c>
      <c r="I55" s="208"/>
      <c r="J55" s="218">
        <v>103</v>
      </c>
      <c r="K55" s="219">
        <v>830.65</v>
      </c>
      <c r="L55" s="220">
        <v>111.5</v>
      </c>
      <c r="M55" s="226">
        <v>929.17</v>
      </c>
      <c r="N55" s="227">
        <v>105.5</v>
      </c>
      <c r="O55" s="230">
        <v>827.45</v>
      </c>
    </row>
    <row r="56" spans="2:15" ht="15" customHeight="1">
      <c r="B56" s="251">
        <v>10</v>
      </c>
      <c r="C56" s="250" t="s">
        <v>75</v>
      </c>
      <c r="D56" s="204" t="s">
        <v>121</v>
      </c>
      <c r="E56" s="167">
        <v>3019</v>
      </c>
      <c r="F56" s="205">
        <v>177</v>
      </c>
      <c r="G56" s="248" t="s">
        <v>30</v>
      </c>
      <c r="H56" s="217">
        <v>1728.68</v>
      </c>
      <c r="I56" s="208"/>
      <c r="J56" s="218">
        <v>22</v>
      </c>
      <c r="K56" s="225">
        <v>177.42</v>
      </c>
      <c r="L56" s="220">
        <v>110.5</v>
      </c>
      <c r="M56" s="226">
        <v>920.83</v>
      </c>
      <c r="N56" s="227">
        <v>103</v>
      </c>
      <c r="O56" s="228">
        <v>807.84</v>
      </c>
    </row>
    <row r="57" spans="2:15" ht="15" customHeight="1">
      <c r="B57" s="251">
        <v>11</v>
      </c>
      <c r="C57" s="250" t="s">
        <v>76</v>
      </c>
      <c r="D57" s="204"/>
      <c r="E57" s="169">
        <v>3017</v>
      </c>
      <c r="F57" s="222">
        <v>211</v>
      </c>
      <c r="G57" s="248" t="s">
        <v>62</v>
      </c>
      <c r="H57" s="217">
        <v>1704.9</v>
      </c>
      <c r="I57" s="208"/>
      <c r="J57" s="218">
        <v>96</v>
      </c>
      <c r="K57" s="225">
        <v>774.19</v>
      </c>
      <c r="L57" s="220">
        <v>102</v>
      </c>
      <c r="M57" s="226">
        <v>850</v>
      </c>
      <c r="N57" s="227">
        <v>109</v>
      </c>
      <c r="O57" s="228">
        <v>854.9</v>
      </c>
    </row>
    <row r="58" spans="2:15" ht="15" customHeight="1">
      <c r="B58" s="251">
        <v>12</v>
      </c>
      <c r="C58" s="250" t="s">
        <v>77</v>
      </c>
      <c r="D58" s="204"/>
      <c r="E58" s="167">
        <v>3010</v>
      </c>
      <c r="F58" s="222">
        <v>761</v>
      </c>
      <c r="G58" s="252" t="s">
        <v>82</v>
      </c>
      <c r="H58" s="217">
        <v>1696.98</v>
      </c>
      <c r="I58" s="208"/>
      <c r="J58" s="218">
        <v>101.5</v>
      </c>
      <c r="K58" s="219">
        <v>818.55</v>
      </c>
      <c r="L58" s="220">
        <v>97</v>
      </c>
      <c r="M58" s="229">
        <v>808.33</v>
      </c>
      <c r="N58" s="227">
        <v>112</v>
      </c>
      <c r="O58" s="228">
        <v>878.43</v>
      </c>
    </row>
    <row r="59" spans="2:15" ht="15" customHeight="1">
      <c r="B59" s="251">
        <v>13</v>
      </c>
      <c r="C59" s="250" t="s">
        <v>78</v>
      </c>
      <c r="D59" s="204"/>
      <c r="E59" s="167">
        <v>3010</v>
      </c>
      <c r="F59" s="222">
        <v>761</v>
      </c>
      <c r="G59" s="252" t="s">
        <v>82</v>
      </c>
      <c r="H59" s="217">
        <v>1559.14</v>
      </c>
      <c r="I59" s="208"/>
      <c r="J59" s="218">
        <v>90</v>
      </c>
      <c r="K59" s="219">
        <v>725.81</v>
      </c>
      <c r="L59" s="220">
        <v>100</v>
      </c>
      <c r="M59" s="226">
        <v>833.33</v>
      </c>
      <c r="N59" s="227">
        <v>57.5</v>
      </c>
      <c r="O59" s="230">
        <v>450.98</v>
      </c>
    </row>
    <row r="60" spans="2:15" ht="15" customHeight="1" thickBot="1">
      <c r="B60" s="253">
        <v>14</v>
      </c>
      <c r="C60" s="254" t="s">
        <v>79</v>
      </c>
      <c r="D60" s="232"/>
      <c r="E60" s="178">
        <v>3010</v>
      </c>
      <c r="F60" s="243">
        <v>761</v>
      </c>
      <c r="G60" s="255" t="s">
        <v>82</v>
      </c>
      <c r="H60" s="235">
        <v>1380.93</v>
      </c>
      <c r="I60" s="208"/>
      <c r="J60" s="236">
        <v>91</v>
      </c>
      <c r="K60" s="237">
        <v>733.87</v>
      </c>
      <c r="L60" s="238">
        <v>72</v>
      </c>
      <c r="M60" s="241">
        <v>600</v>
      </c>
      <c r="N60" s="240">
        <v>82.5</v>
      </c>
      <c r="O60" s="242">
        <v>647.06</v>
      </c>
    </row>
    <row r="61" ht="30" customHeight="1">
      <c r="N61" s="16"/>
    </row>
    <row r="62" ht="18" thickBot="1">
      <c r="B62" s="7" t="s">
        <v>98</v>
      </c>
    </row>
    <row r="63" spans="2:13" ht="12.75" thickBot="1">
      <c r="B63" s="121" t="s">
        <v>91</v>
      </c>
      <c r="C63" s="122" t="s">
        <v>93</v>
      </c>
      <c r="D63" s="123" t="s">
        <v>0</v>
      </c>
      <c r="E63" s="124" t="s">
        <v>94</v>
      </c>
      <c r="F63" s="125" t="s">
        <v>95</v>
      </c>
      <c r="G63" s="126" t="s">
        <v>96</v>
      </c>
      <c r="H63" s="127" t="s">
        <v>1</v>
      </c>
      <c r="I63" s="9"/>
      <c r="J63" s="129" t="s">
        <v>3</v>
      </c>
      <c r="K63" s="128" t="s">
        <v>2</v>
      </c>
      <c r="L63" s="130" t="s">
        <v>4</v>
      </c>
      <c r="M63" s="131" t="s">
        <v>2</v>
      </c>
    </row>
    <row r="64" spans="1:13" s="153" customFormat="1" ht="15" customHeight="1">
      <c r="A64" s="256"/>
      <c r="B64" s="249">
        <v>1</v>
      </c>
      <c r="C64" s="247" t="s">
        <v>11</v>
      </c>
      <c r="D64" s="204"/>
      <c r="E64" s="167">
        <v>3019</v>
      </c>
      <c r="F64" s="222">
        <v>426</v>
      </c>
      <c r="G64" s="223" t="s">
        <v>28</v>
      </c>
      <c r="H64" s="217">
        <v>1000</v>
      </c>
      <c r="I64" s="224"/>
      <c r="J64" s="257">
        <v>142.5</v>
      </c>
      <c r="K64" s="258">
        <v>1000</v>
      </c>
      <c r="L64" s="259">
        <v>148</v>
      </c>
      <c r="M64" s="260">
        <v>1000</v>
      </c>
    </row>
    <row r="65" spans="1:13" s="153" customFormat="1" ht="15" customHeight="1">
      <c r="A65" s="256"/>
      <c r="B65" s="249">
        <v>2</v>
      </c>
      <c r="C65" s="250" t="s">
        <v>19</v>
      </c>
      <c r="D65" s="204"/>
      <c r="E65" s="169">
        <v>3022</v>
      </c>
      <c r="F65" s="222">
        <v>716</v>
      </c>
      <c r="G65" s="206" t="s">
        <v>31</v>
      </c>
      <c r="H65" s="217">
        <v>912.16</v>
      </c>
      <c r="I65" s="208"/>
      <c r="J65" s="261">
        <v>128</v>
      </c>
      <c r="K65" s="262">
        <v>898.25</v>
      </c>
      <c r="L65" s="263">
        <v>135</v>
      </c>
      <c r="M65" s="264">
        <v>912.16</v>
      </c>
    </row>
    <row r="66" spans="1:13" s="153" customFormat="1" ht="15" customHeight="1">
      <c r="A66" s="256"/>
      <c r="B66" s="249">
        <v>3</v>
      </c>
      <c r="C66" s="265" t="s">
        <v>7</v>
      </c>
      <c r="D66" s="204"/>
      <c r="E66" s="204">
        <v>3022</v>
      </c>
      <c r="F66" s="205">
        <v>979</v>
      </c>
      <c r="G66" s="206" t="s">
        <v>27</v>
      </c>
      <c r="H66" s="207">
        <v>905.26</v>
      </c>
      <c r="I66" s="208"/>
      <c r="J66" s="257">
        <v>129</v>
      </c>
      <c r="K66" s="258">
        <v>905.26</v>
      </c>
      <c r="L66" s="259">
        <v>132</v>
      </c>
      <c r="M66" s="260">
        <v>905.26</v>
      </c>
    </row>
    <row r="67" spans="1:13" s="153" customFormat="1" ht="15" customHeight="1">
      <c r="A67" s="256"/>
      <c r="B67" s="251">
        <v>4</v>
      </c>
      <c r="C67" s="266" t="s">
        <v>88</v>
      </c>
      <c r="D67" s="1880" t="s">
        <v>100</v>
      </c>
      <c r="E67" s="1881"/>
      <c r="F67" s="1881"/>
      <c r="G67" s="1882"/>
      <c r="H67" s="267">
        <v>898.25</v>
      </c>
      <c r="J67" s="268">
        <v>128</v>
      </c>
      <c r="K67" s="269">
        <v>898.25</v>
      </c>
      <c r="L67" s="270">
        <v>131</v>
      </c>
      <c r="M67" s="271">
        <v>898.25</v>
      </c>
    </row>
    <row r="68" spans="1:13" s="153" customFormat="1" ht="15" customHeight="1">
      <c r="A68" s="256"/>
      <c r="B68" s="272">
        <v>5</v>
      </c>
      <c r="C68" s="265" t="s">
        <v>24</v>
      </c>
      <c r="D68" s="204"/>
      <c r="E68" s="204">
        <v>3019</v>
      </c>
      <c r="F68" s="273">
        <v>177</v>
      </c>
      <c r="G68" s="206" t="s">
        <v>30</v>
      </c>
      <c r="H68" s="207">
        <v>884.21</v>
      </c>
      <c r="I68" s="208"/>
      <c r="J68" s="261">
        <v>126</v>
      </c>
      <c r="K68" s="274">
        <v>884.21</v>
      </c>
      <c r="L68" s="263">
        <v>121</v>
      </c>
      <c r="M68" s="275">
        <v>884.21</v>
      </c>
    </row>
    <row r="69" spans="1:13" s="153" customFormat="1" ht="15" customHeight="1">
      <c r="A69" s="256"/>
      <c r="B69" s="251">
        <v>6</v>
      </c>
      <c r="C69" s="250" t="s">
        <v>18</v>
      </c>
      <c r="D69" s="204"/>
      <c r="E69" s="169">
        <v>3007</v>
      </c>
      <c r="F69" s="222">
        <v>236</v>
      </c>
      <c r="G69" s="223" t="s">
        <v>33</v>
      </c>
      <c r="H69" s="217">
        <v>868.24</v>
      </c>
      <c r="I69" s="208"/>
      <c r="J69" s="261">
        <v>122.5</v>
      </c>
      <c r="K69" s="274">
        <v>859.65</v>
      </c>
      <c r="L69" s="263">
        <v>128.5</v>
      </c>
      <c r="M69" s="275">
        <v>868.24</v>
      </c>
    </row>
    <row r="70" spans="1:13" s="153" customFormat="1" ht="15" customHeight="1">
      <c r="A70" s="256"/>
      <c r="B70" s="251">
        <v>7</v>
      </c>
      <c r="C70" s="250" t="s">
        <v>21</v>
      </c>
      <c r="D70" s="204" t="s">
        <v>85</v>
      </c>
      <c r="E70" s="169">
        <v>3016</v>
      </c>
      <c r="F70" s="222">
        <v>588</v>
      </c>
      <c r="G70" s="223" t="s">
        <v>35</v>
      </c>
      <c r="H70" s="217">
        <v>858.11</v>
      </c>
      <c r="I70" s="208"/>
      <c r="J70" s="261">
        <v>0</v>
      </c>
      <c r="K70" s="262">
        <v>0</v>
      </c>
      <c r="L70" s="263">
        <v>127</v>
      </c>
      <c r="M70" s="264">
        <v>858.11</v>
      </c>
    </row>
    <row r="71" spans="1:13" s="153" customFormat="1" ht="15" customHeight="1">
      <c r="A71" s="256"/>
      <c r="B71" s="251">
        <v>8</v>
      </c>
      <c r="C71" s="250" t="s">
        <v>6</v>
      </c>
      <c r="D71" s="204" t="s">
        <v>85</v>
      </c>
      <c r="E71" s="169">
        <v>3006</v>
      </c>
      <c r="F71" s="222">
        <v>34</v>
      </c>
      <c r="G71" s="223" t="s">
        <v>36</v>
      </c>
      <c r="H71" s="217">
        <v>856.14</v>
      </c>
      <c r="I71" s="208"/>
      <c r="J71" s="261">
        <v>122</v>
      </c>
      <c r="K71" s="274">
        <v>856.14</v>
      </c>
      <c r="L71" s="263">
        <v>122.5</v>
      </c>
      <c r="M71" s="275">
        <v>856.14</v>
      </c>
    </row>
    <row r="72" spans="1:13" s="153" customFormat="1" ht="15" customHeight="1">
      <c r="A72" s="256"/>
      <c r="B72" s="251">
        <v>9</v>
      </c>
      <c r="C72" s="250" t="s">
        <v>13</v>
      </c>
      <c r="D72" s="204"/>
      <c r="E72" s="204">
        <v>3019</v>
      </c>
      <c r="F72" s="205">
        <v>177</v>
      </c>
      <c r="G72" s="206" t="s">
        <v>30</v>
      </c>
      <c r="H72" s="217">
        <v>854.73</v>
      </c>
      <c r="I72" s="224"/>
      <c r="J72" s="261">
        <v>112.5</v>
      </c>
      <c r="K72" s="262">
        <v>789.47</v>
      </c>
      <c r="L72" s="263">
        <v>126.5</v>
      </c>
      <c r="M72" s="264">
        <v>854.73</v>
      </c>
    </row>
    <row r="73" spans="1:13" s="153" customFormat="1" ht="15" customHeight="1">
      <c r="A73" s="256"/>
      <c r="B73" s="251">
        <v>10</v>
      </c>
      <c r="C73" s="250" t="s">
        <v>46</v>
      </c>
      <c r="D73" s="204"/>
      <c r="E73" s="169">
        <v>3007</v>
      </c>
      <c r="F73" s="222">
        <v>236</v>
      </c>
      <c r="G73" s="223" t="s">
        <v>33</v>
      </c>
      <c r="H73" s="217">
        <v>854.73</v>
      </c>
      <c r="I73" s="208"/>
      <c r="J73" s="261">
        <v>121</v>
      </c>
      <c r="K73" s="262">
        <v>849.12</v>
      </c>
      <c r="L73" s="263">
        <v>126.5</v>
      </c>
      <c r="M73" s="264">
        <v>854.73</v>
      </c>
    </row>
    <row r="74" spans="1:13" s="153" customFormat="1" ht="15" customHeight="1">
      <c r="A74" s="256"/>
      <c r="B74" s="251">
        <v>11</v>
      </c>
      <c r="C74" s="250" t="s">
        <v>12</v>
      </c>
      <c r="D74" s="204" t="s">
        <v>121</v>
      </c>
      <c r="E74" s="169">
        <v>3007</v>
      </c>
      <c r="F74" s="222">
        <v>289</v>
      </c>
      <c r="G74" s="223" t="s">
        <v>29</v>
      </c>
      <c r="H74" s="217">
        <v>842.11</v>
      </c>
      <c r="I74" s="224"/>
      <c r="J74" s="261">
        <v>120</v>
      </c>
      <c r="K74" s="274">
        <v>842.11</v>
      </c>
      <c r="L74" s="263">
        <v>124</v>
      </c>
      <c r="M74" s="275">
        <v>842.11</v>
      </c>
    </row>
    <row r="75" spans="1:13" s="153" customFormat="1" ht="15" customHeight="1">
      <c r="A75" s="256"/>
      <c r="B75" s="251">
        <v>12</v>
      </c>
      <c r="C75" s="250" t="s">
        <v>15</v>
      </c>
      <c r="D75" s="204"/>
      <c r="E75" s="167">
        <v>3022</v>
      </c>
      <c r="F75" s="222">
        <v>716</v>
      </c>
      <c r="G75" s="206" t="s">
        <v>31</v>
      </c>
      <c r="H75" s="217">
        <v>824.32</v>
      </c>
      <c r="I75" s="208"/>
      <c r="J75" s="261">
        <v>66</v>
      </c>
      <c r="K75" s="262">
        <v>463.16</v>
      </c>
      <c r="L75" s="263">
        <v>122</v>
      </c>
      <c r="M75" s="276">
        <v>824.32</v>
      </c>
    </row>
    <row r="76" spans="1:13" s="153" customFormat="1" ht="15" customHeight="1">
      <c r="A76" s="256"/>
      <c r="B76" s="251">
        <v>13</v>
      </c>
      <c r="C76" s="250" t="s">
        <v>14</v>
      </c>
      <c r="D76" s="204"/>
      <c r="E76" s="169">
        <v>3019</v>
      </c>
      <c r="F76" s="222">
        <v>177</v>
      </c>
      <c r="G76" s="206" t="s">
        <v>30</v>
      </c>
      <c r="H76" s="217">
        <v>820.95</v>
      </c>
      <c r="I76" s="224"/>
      <c r="J76" s="261">
        <v>103</v>
      </c>
      <c r="K76" s="262">
        <v>722.81</v>
      </c>
      <c r="L76" s="263">
        <v>121.5</v>
      </c>
      <c r="M76" s="264">
        <v>820.95</v>
      </c>
    </row>
    <row r="77" spans="1:13" s="153" customFormat="1" ht="15" customHeight="1">
      <c r="A77" s="256"/>
      <c r="B77" s="251">
        <v>14</v>
      </c>
      <c r="C77" s="250" t="s">
        <v>43</v>
      </c>
      <c r="D77" s="204"/>
      <c r="E77" s="169">
        <v>3007</v>
      </c>
      <c r="F77" s="222">
        <v>236</v>
      </c>
      <c r="G77" s="223" t="s">
        <v>33</v>
      </c>
      <c r="H77" s="217">
        <v>817.54</v>
      </c>
      <c r="I77" s="224"/>
      <c r="J77" s="261">
        <v>116.5</v>
      </c>
      <c r="K77" s="274">
        <v>817.54</v>
      </c>
      <c r="L77" s="263">
        <v>118.5</v>
      </c>
      <c r="M77" s="277">
        <v>817.54</v>
      </c>
    </row>
    <row r="78" spans="1:13" s="153" customFormat="1" ht="15" customHeight="1">
      <c r="A78" s="256"/>
      <c r="B78" s="251">
        <v>15</v>
      </c>
      <c r="C78" s="250" t="s">
        <v>20</v>
      </c>
      <c r="D78" s="204"/>
      <c r="E78" s="167">
        <v>3019</v>
      </c>
      <c r="F78" s="205">
        <v>177</v>
      </c>
      <c r="G78" s="206" t="s">
        <v>30</v>
      </c>
      <c r="H78" s="217">
        <v>814.19</v>
      </c>
      <c r="I78" s="208"/>
      <c r="J78" s="261">
        <v>114.5</v>
      </c>
      <c r="K78" s="262">
        <v>803.51</v>
      </c>
      <c r="L78" s="263">
        <v>120.5</v>
      </c>
      <c r="M78" s="264">
        <v>814.19</v>
      </c>
    </row>
    <row r="79" spans="1:13" s="153" customFormat="1" ht="15" customHeight="1">
      <c r="A79" s="256"/>
      <c r="B79" s="251">
        <v>16</v>
      </c>
      <c r="C79" s="250" t="s">
        <v>40</v>
      </c>
      <c r="D79" s="204"/>
      <c r="E79" s="167">
        <v>3004</v>
      </c>
      <c r="F79" s="222">
        <v>974</v>
      </c>
      <c r="G79" s="223" t="s">
        <v>58</v>
      </c>
      <c r="H79" s="217">
        <v>810.53</v>
      </c>
      <c r="I79" s="224"/>
      <c r="J79" s="261">
        <v>115.5</v>
      </c>
      <c r="K79" s="274">
        <v>810.53</v>
      </c>
      <c r="L79" s="263">
        <v>119.5</v>
      </c>
      <c r="M79" s="275">
        <v>810.53</v>
      </c>
    </row>
    <row r="80" spans="1:13" s="153" customFormat="1" ht="15" customHeight="1">
      <c r="A80" s="256"/>
      <c r="B80" s="251">
        <v>17</v>
      </c>
      <c r="C80" s="250" t="s">
        <v>25</v>
      </c>
      <c r="D80" s="204"/>
      <c r="E80" s="204">
        <v>3022</v>
      </c>
      <c r="F80" s="205">
        <v>716</v>
      </c>
      <c r="G80" s="206" t="s">
        <v>31</v>
      </c>
      <c r="H80" s="217">
        <v>797.3</v>
      </c>
      <c r="I80" s="208"/>
      <c r="J80" s="261">
        <v>110.5</v>
      </c>
      <c r="K80" s="262">
        <v>775.44</v>
      </c>
      <c r="L80" s="263">
        <v>118</v>
      </c>
      <c r="M80" s="264">
        <v>797.3</v>
      </c>
    </row>
    <row r="81" spans="1:13" s="153" customFormat="1" ht="15" customHeight="1" thickBot="1">
      <c r="A81" s="256"/>
      <c r="B81" s="253" t="s">
        <v>92</v>
      </c>
      <c r="C81" s="254" t="s">
        <v>41</v>
      </c>
      <c r="D81" s="232"/>
      <c r="E81" s="178">
        <v>3004</v>
      </c>
      <c r="F81" s="243">
        <v>941</v>
      </c>
      <c r="G81" s="244" t="s">
        <v>56</v>
      </c>
      <c r="H81" s="235">
        <v>0</v>
      </c>
      <c r="I81" s="224"/>
      <c r="J81" s="278">
        <v>0</v>
      </c>
      <c r="K81" s="279">
        <v>0</v>
      </c>
      <c r="L81" s="280">
        <v>0</v>
      </c>
      <c r="M81" s="281">
        <v>0</v>
      </c>
    </row>
  </sheetData>
  <sheetProtection/>
  <mergeCells count="3">
    <mergeCell ref="B1:O1"/>
    <mergeCell ref="B2:O2"/>
    <mergeCell ref="D67:G67"/>
  </mergeCells>
  <conditionalFormatting sqref="F47:G60 F6:G24 F28:G43 F68:G81 F64:G66 B47:B60 B6:B24 B28:B43 B64:B81">
    <cfRule type="cellIs" priority="1" dxfId="3" operator="equal" stopIfTrue="1">
      <formula>0</formula>
    </cfRule>
  </conditionalFormatting>
  <printOptions/>
  <pageMargins left="0.5905511811023623" right="0.5905511811023623" top="0.31496062992125984" bottom="0" header="0.9055118110236221" footer="0.5118110236220472"/>
  <pageSetup fitToHeight="1" fitToWidth="1" horizontalDpi="600" verticalDpi="600" orientation="portrait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5"/>
  <sheetViews>
    <sheetView showGridLines="0" workbookViewId="0" topLeftCell="A1">
      <selection activeCell="A5" sqref="A5:IV5"/>
    </sheetView>
  </sheetViews>
  <sheetFormatPr defaultColWidth="11.57421875" defaultRowHeight="12.75"/>
  <cols>
    <col min="1" max="1" width="1.421875" style="20" customWidth="1"/>
    <col min="2" max="2" width="7.00390625" style="20" customWidth="1"/>
    <col min="3" max="3" width="23.8515625" style="20" customWidth="1"/>
    <col min="4" max="4" width="5.8515625" style="20" customWidth="1"/>
    <col min="5" max="5" width="10.421875" style="20" customWidth="1"/>
    <col min="6" max="6" width="9.7109375" style="20" customWidth="1"/>
    <col min="7" max="7" width="28.7109375" style="20" customWidth="1"/>
    <col min="8" max="8" width="10.7109375" style="20" customWidth="1"/>
    <col min="9" max="9" width="2.00390625" style="20" customWidth="1"/>
    <col min="10" max="10" width="7.421875" style="20" customWidth="1"/>
    <col min="11" max="11" width="9.140625" style="20" customWidth="1"/>
    <col min="12" max="12" width="7.28125" style="20" customWidth="1"/>
    <col min="13" max="13" width="9.00390625" style="20" customWidth="1"/>
    <col min="14" max="14" width="7.140625" style="20" customWidth="1"/>
    <col min="15" max="15" width="8.140625" style="20" customWidth="1"/>
    <col min="16" max="16384" width="11.421875" style="20" customWidth="1"/>
  </cols>
  <sheetData>
    <row r="1" spans="2:15" ht="21">
      <c r="B1" s="1883" t="s">
        <v>1462</v>
      </c>
      <c r="C1" s="1884"/>
      <c r="D1" s="1884"/>
      <c r="E1" s="1884"/>
      <c r="F1" s="1884"/>
      <c r="G1" s="1884"/>
      <c r="H1" s="1884"/>
      <c r="I1" s="1884"/>
      <c r="J1" s="1884"/>
      <c r="K1" s="1884"/>
      <c r="L1" s="1884"/>
      <c r="M1" s="1884"/>
      <c r="N1" s="1884"/>
      <c r="O1" s="1884"/>
    </row>
    <row r="2" spans="2:15" ht="21">
      <c r="B2" s="1883" t="s">
        <v>1425</v>
      </c>
      <c r="C2" s="1884"/>
      <c r="D2" s="1884"/>
      <c r="E2" s="1884"/>
      <c r="F2" s="1884"/>
      <c r="G2" s="1884"/>
      <c r="H2" s="1884"/>
      <c r="I2" s="1884"/>
      <c r="J2" s="1884"/>
      <c r="K2" s="1884"/>
      <c r="L2" s="1884"/>
      <c r="M2" s="1884"/>
      <c r="N2" s="1884"/>
      <c r="O2" s="1884"/>
    </row>
    <row r="3" spans="2:5" ht="18">
      <c r="B3" s="1155"/>
      <c r="C3" s="1156"/>
      <c r="E3" s="1157"/>
    </row>
    <row r="4" spans="2:5" ht="24.75" customHeight="1" thickBot="1">
      <c r="B4" s="1158" t="s">
        <v>1461</v>
      </c>
      <c r="C4" s="1159"/>
      <c r="D4" s="1159"/>
      <c r="E4" s="1159"/>
    </row>
    <row r="5" spans="2:15" ht="24.75" customHeight="1" thickBot="1">
      <c r="B5" s="1160" t="s">
        <v>91</v>
      </c>
      <c r="C5" s="1161" t="s">
        <v>124</v>
      </c>
      <c r="D5" s="1162" t="s">
        <v>1426</v>
      </c>
      <c r="E5" s="1163" t="s">
        <v>94</v>
      </c>
      <c r="F5" s="1163" t="s">
        <v>95</v>
      </c>
      <c r="G5" s="1164" t="s">
        <v>96</v>
      </c>
      <c r="H5" s="1165" t="s">
        <v>1427</v>
      </c>
      <c r="J5" s="1166" t="s">
        <v>3</v>
      </c>
      <c r="K5" s="1167" t="s">
        <v>2</v>
      </c>
      <c r="L5" s="1168" t="s">
        <v>4</v>
      </c>
      <c r="M5" s="1169" t="s">
        <v>1428</v>
      </c>
      <c r="N5" s="1170" t="s">
        <v>5</v>
      </c>
      <c r="O5" s="1167" t="s">
        <v>2</v>
      </c>
    </row>
    <row r="6" spans="2:15" ht="12.75">
      <c r="B6" s="1171">
        <v>1</v>
      </c>
      <c r="C6" s="1172" t="s">
        <v>10</v>
      </c>
      <c r="D6" s="1173"/>
      <c r="E6" s="1173">
        <v>3022</v>
      </c>
      <c r="F6" s="1174">
        <v>716</v>
      </c>
      <c r="G6" s="1175" t="s">
        <v>1429</v>
      </c>
      <c r="H6" s="1176">
        <v>2000</v>
      </c>
      <c r="I6" s="1177"/>
      <c r="J6" s="1178">
        <v>222</v>
      </c>
      <c r="K6" s="1179">
        <v>1000</v>
      </c>
      <c r="L6" s="1180">
        <v>227</v>
      </c>
      <c r="M6" s="1181">
        <v>1000</v>
      </c>
      <c r="N6" s="1182">
        <v>221.5</v>
      </c>
      <c r="O6" s="1183">
        <v>993.26</v>
      </c>
    </row>
    <row r="7" spans="2:15" ht="12.75">
      <c r="B7" s="45">
        <v>2</v>
      </c>
      <c r="C7" s="1184" t="s">
        <v>1430</v>
      </c>
      <c r="D7" s="37"/>
      <c r="E7" s="37">
        <v>3015</v>
      </c>
      <c r="F7" s="1185">
        <v>967</v>
      </c>
      <c r="G7" s="1186" t="s">
        <v>1431</v>
      </c>
      <c r="H7" s="1187">
        <v>1975.23</v>
      </c>
      <c r="I7" s="1177"/>
      <c r="J7" s="1188">
        <v>216.5</v>
      </c>
      <c r="K7" s="1189">
        <v>975.23</v>
      </c>
      <c r="L7" s="1190">
        <v>220</v>
      </c>
      <c r="M7" s="1191">
        <v>969.15</v>
      </c>
      <c r="N7" s="1192">
        <v>223</v>
      </c>
      <c r="O7" s="1193">
        <v>1000</v>
      </c>
    </row>
    <row r="8" spans="2:15" ht="12.75">
      <c r="B8" s="45">
        <v>3</v>
      </c>
      <c r="C8" s="1194" t="s">
        <v>1432</v>
      </c>
      <c r="D8" s="49"/>
      <c r="E8" s="49">
        <v>3016</v>
      </c>
      <c r="F8" s="1185">
        <v>955</v>
      </c>
      <c r="G8" s="1186" t="s">
        <v>1433</v>
      </c>
      <c r="H8" s="1187">
        <f>K8+O8</f>
        <v>1620.21</v>
      </c>
      <c r="I8" s="1177"/>
      <c r="J8" s="1188">
        <v>180.5</v>
      </c>
      <c r="K8" s="1189">
        <v>813.05</v>
      </c>
      <c r="L8" s="1190">
        <v>179.5</v>
      </c>
      <c r="M8" s="1191">
        <v>790.75</v>
      </c>
      <c r="N8" s="1192">
        <v>180</v>
      </c>
      <c r="O8" s="1193">
        <v>807.16</v>
      </c>
    </row>
    <row r="9" spans="2:15" ht="12.75">
      <c r="B9" s="53">
        <v>4</v>
      </c>
      <c r="C9" s="1194" t="s">
        <v>1434</v>
      </c>
      <c r="D9" s="49"/>
      <c r="E9" s="49">
        <v>3002</v>
      </c>
      <c r="F9" s="1185">
        <v>440</v>
      </c>
      <c r="G9" s="1186" t="s">
        <v>1435</v>
      </c>
      <c r="H9" s="1187">
        <f>M9+O9</f>
        <v>1578.08</v>
      </c>
      <c r="I9" s="1177"/>
      <c r="J9" s="1188">
        <v>148</v>
      </c>
      <c r="K9" s="1195">
        <v>666.66</v>
      </c>
      <c r="L9" s="1190">
        <v>175</v>
      </c>
      <c r="M9" s="1196">
        <v>770.92</v>
      </c>
      <c r="N9" s="1192">
        <v>180</v>
      </c>
      <c r="O9" s="1193">
        <v>807.16</v>
      </c>
    </row>
    <row r="10" spans="2:15" ht="12.75">
      <c r="B10" s="53">
        <v>5</v>
      </c>
      <c r="C10" s="1194" t="s">
        <v>1436</v>
      </c>
      <c r="D10" s="49"/>
      <c r="E10" s="49">
        <v>3020</v>
      </c>
      <c r="F10" s="1185">
        <v>896</v>
      </c>
      <c r="G10" s="1186" t="s">
        <v>1437</v>
      </c>
      <c r="H10" s="1187">
        <f>K10+M10</f>
        <v>1556.6399999999999</v>
      </c>
      <c r="I10" s="1177"/>
      <c r="J10" s="1188">
        <v>171.5</v>
      </c>
      <c r="K10" s="1189">
        <v>772.51</v>
      </c>
      <c r="L10" s="1190">
        <v>178</v>
      </c>
      <c r="M10" s="1196">
        <v>784.13</v>
      </c>
      <c r="N10" s="1192">
        <v>165.5</v>
      </c>
      <c r="O10" s="1197">
        <v>742.14</v>
      </c>
    </row>
    <row r="11" spans="2:15" ht="12.75">
      <c r="B11" s="53">
        <v>6</v>
      </c>
      <c r="C11" s="1194" t="s">
        <v>1438</v>
      </c>
      <c r="D11" s="49"/>
      <c r="E11" s="49">
        <v>3021</v>
      </c>
      <c r="F11" s="1185">
        <v>632</v>
      </c>
      <c r="G11" s="1186" t="s">
        <v>1439</v>
      </c>
      <c r="H11" s="1187">
        <f>K11+O11</f>
        <v>1485.44</v>
      </c>
      <c r="I11" s="1177"/>
      <c r="J11" s="1188">
        <v>167.5</v>
      </c>
      <c r="K11" s="1189">
        <v>754.5</v>
      </c>
      <c r="L11" s="1190">
        <v>150</v>
      </c>
      <c r="M11" s="1191">
        <v>660.78</v>
      </c>
      <c r="N11" s="1192">
        <v>163</v>
      </c>
      <c r="O11" s="1193">
        <v>730.94</v>
      </c>
    </row>
    <row r="12" spans="2:15" ht="13.5" thickBot="1">
      <c r="B12" s="56">
        <v>7</v>
      </c>
      <c r="C12" s="1198" t="s">
        <v>71</v>
      </c>
      <c r="D12" s="1199"/>
      <c r="E12" s="1199">
        <v>3022</v>
      </c>
      <c r="F12" s="1200">
        <v>630</v>
      </c>
      <c r="G12" s="1201" t="s">
        <v>81</v>
      </c>
      <c r="H12" s="1202">
        <v>1041.85</v>
      </c>
      <c r="I12" s="1177"/>
      <c r="J12" s="1203">
        <v>80.5</v>
      </c>
      <c r="K12" s="1204">
        <v>362.61</v>
      </c>
      <c r="L12" s="1205">
        <v>123</v>
      </c>
      <c r="M12" s="1206">
        <v>541.85</v>
      </c>
      <c r="N12" s="1207">
        <v>111.5</v>
      </c>
      <c r="O12" s="1208">
        <v>500</v>
      </c>
    </row>
    <row r="14" spans="2:5" ht="25.5" customHeight="1" thickBot="1">
      <c r="B14" s="1158" t="s">
        <v>1739</v>
      </c>
      <c r="C14" s="1159"/>
      <c r="D14" s="1159"/>
      <c r="E14" s="1159"/>
    </row>
    <row r="15" spans="2:13" ht="24.75" customHeight="1" thickBot="1">
      <c r="B15" s="1160" t="s">
        <v>91</v>
      </c>
      <c r="C15" s="1161" t="s">
        <v>124</v>
      </c>
      <c r="D15" s="1162" t="s">
        <v>1426</v>
      </c>
      <c r="E15" s="1163" t="s">
        <v>94</v>
      </c>
      <c r="F15" s="1163" t="s">
        <v>95</v>
      </c>
      <c r="G15" s="1164" t="s">
        <v>96</v>
      </c>
      <c r="H15" s="1165" t="s">
        <v>1427</v>
      </c>
      <c r="J15" s="1166" t="s">
        <v>3</v>
      </c>
      <c r="K15" s="1167" t="s">
        <v>2</v>
      </c>
      <c r="L15" s="1168" t="s">
        <v>4</v>
      </c>
      <c r="M15" s="1167" t="s">
        <v>1428</v>
      </c>
    </row>
    <row r="16" spans="2:13" ht="12.75">
      <c r="B16" s="1171">
        <v>1</v>
      </c>
      <c r="C16" s="1172" t="s">
        <v>1440</v>
      </c>
      <c r="D16" s="1173"/>
      <c r="E16" s="1173">
        <v>3022</v>
      </c>
      <c r="F16" s="1174">
        <v>748</v>
      </c>
      <c r="G16" s="1175" t="s">
        <v>1441</v>
      </c>
      <c r="H16" s="1176">
        <v>1000</v>
      </c>
      <c r="I16" s="1177"/>
      <c r="J16" s="1209">
        <v>869.5</v>
      </c>
      <c r="K16" s="1210">
        <v>1000</v>
      </c>
      <c r="L16" s="1211">
        <v>854</v>
      </c>
      <c r="M16" s="1212">
        <v>1000</v>
      </c>
    </row>
    <row r="17" spans="2:13" ht="16.5" customHeight="1">
      <c r="B17" s="45">
        <v>2</v>
      </c>
      <c r="C17" s="1184" t="s">
        <v>1442</v>
      </c>
      <c r="D17" s="37"/>
      <c r="E17" s="37">
        <v>3022</v>
      </c>
      <c r="F17" s="1185">
        <v>319</v>
      </c>
      <c r="G17" s="1186" t="s">
        <v>1443</v>
      </c>
      <c r="H17" s="1187">
        <v>934.42</v>
      </c>
      <c r="I17" s="1177"/>
      <c r="J17" s="1192">
        <v>805</v>
      </c>
      <c r="K17" s="1195">
        <v>925.82</v>
      </c>
      <c r="L17" s="1213">
        <v>798</v>
      </c>
      <c r="M17" s="1193">
        <v>934.42</v>
      </c>
    </row>
    <row r="18" spans="2:13" ht="12.75">
      <c r="B18" s="45">
        <v>3</v>
      </c>
      <c r="C18" s="1194" t="s">
        <v>1444</v>
      </c>
      <c r="D18" s="49"/>
      <c r="E18" s="49">
        <v>3022</v>
      </c>
      <c r="F18" s="1185">
        <v>672</v>
      </c>
      <c r="G18" s="1186" t="s">
        <v>63</v>
      </c>
      <c r="H18" s="1187">
        <v>853.03</v>
      </c>
      <c r="I18" s="1177"/>
      <c r="J18" s="1192">
        <v>650</v>
      </c>
      <c r="K18" s="1195">
        <v>747.55</v>
      </c>
      <c r="L18" s="1213">
        <v>728.5</v>
      </c>
      <c r="M18" s="1193">
        <v>853.03</v>
      </c>
    </row>
    <row r="19" spans="2:13" ht="17.25" customHeight="1">
      <c r="B19" s="53">
        <v>4</v>
      </c>
      <c r="C19" s="1194" t="s">
        <v>1445</v>
      </c>
      <c r="D19" s="49"/>
      <c r="E19" s="49">
        <v>3022</v>
      </c>
      <c r="F19" s="1185">
        <v>225</v>
      </c>
      <c r="G19" s="1186" t="s">
        <v>1446</v>
      </c>
      <c r="H19" s="1187">
        <v>799.17</v>
      </c>
      <c r="I19" s="1177"/>
      <c r="J19" s="1192">
        <v>424</v>
      </c>
      <c r="K19" s="1195">
        <v>424</v>
      </c>
      <c r="L19" s="1213">
        <v>682.5</v>
      </c>
      <c r="M19" s="1193">
        <v>799.17</v>
      </c>
    </row>
    <row r="20" spans="2:13" ht="12.75">
      <c r="B20" s="53">
        <v>5</v>
      </c>
      <c r="C20" s="1194" t="s">
        <v>1447</v>
      </c>
      <c r="D20" s="49"/>
      <c r="E20" s="49">
        <v>3022</v>
      </c>
      <c r="F20" s="1185">
        <v>972</v>
      </c>
      <c r="G20" s="1186" t="s">
        <v>179</v>
      </c>
      <c r="H20" s="1187">
        <v>775.75</v>
      </c>
      <c r="I20" s="1177"/>
      <c r="J20" s="1192">
        <v>646</v>
      </c>
      <c r="K20" s="1195">
        <v>742.96</v>
      </c>
      <c r="L20" s="1213">
        <v>662.5</v>
      </c>
      <c r="M20" s="1193">
        <v>775.75</v>
      </c>
    </row>
    <row r="21" spans="2:13" ht="12.75">
      <c r="B21" s="53">
        <v>6</v>
      </c>
      <c r="C21" s="1194" t="s">
        <v>1448</v>
      </c>
      <c r="D21" s="49" t="s">
        <v>121</v>
      </c>
      <c r="E21" s="49">
        <v>3013</v>
      </c>
      <c r="F21" s="1185">
        <v>498</v>
      </c>
      <c r="G21" s="1186" t="s">
        <v>1449</v>
      </c>
      <c r="H21" s="1187">
        <v>720.13</v>
      </c>
      <c r="I21" s="1177"/>
      <c r="J21" s="1192">
        <v>612</v>
      </c>
      <c r="K21" s="1195">
        <v>703.85</v>
      </c>
      <c r="L21" s="1213">
        <v>615</v>
      </c>
      <c r="M21" s="1193">
        <v>720.13</v>
      </c>
    </row>
    <row r="22" spans="2:13" ht="12.75">
      <c r="B22" s="53">
        <v>7</v>
      </c>
      <c r="C22" s="1194" t="s">
        <v>1450</v>
      </c>
      <c r="D22" s="49"/>
      <c r="E22" s="49">
        <v>3021</v>
      </c>
      <c r="F22" s="1185">
        <v>632</v>
      </c>
      <c r="G22" s="1186" t="s">
        <v>1439</v>
      </c>
      <c r="H22" s="1187">
        <v>641.75</v>
      </c>
      <c r="I22" s="1177"/>
      <c r="J22" s="1192">
        <v>558</v>
      </c>
      <c r="K22" s="1189">
        <v>641.75</v>
      </c>
      <c r="L22" s="1213">
        <v>508</v>
      </c>
      <c r="M22" s="1197">
        <v>594.85</v>
      </c>
    </row>
    <row r="23" spans="2:13" ht="12.75">
      <c r="B23" s="53">
        <v>8</v>
      </c>
      <c r="C23" s="1194" t="s">
        <v>1451</v>
      </c>
      <c r="D23" s="49"/>
      <c r="E23" s="49">
        <v>3016</v>
      </c>
      <c r="F23" s="1185">
        <v>676</v>
      </c>
      <c r="G23" s="1186" t="s">
        <v>1452</v>
      </c>
      <c r="H23" s="1187">
        <v>638.16</v>
      </c>
      <c r="I23" s="1177"/>
      <c r="J23" s="1192">
        <v>434.5</v>
      </c>
      <c r="K23" s="1195">
        <v>499.7</v>
      </c>
      <c r="L23" s="1213">
        <v>545</v>
      </c>
      <c r="M23" s="1193">
        <v>638.16</v>
      </c>
    </row>
    <row r="24" spans="2:13" ht="12.75">
      <c r="B24" s="53">
        <v>9</v>
      </c>
      <c r="C24" s="1194" t="s">
        <v>1453</v>
      </c>
      <c r="D24" s="49"/>
      <c r="E24" s="49">
        <v>3012</v>
      </c>
      <c r="F24" s="1185">
        <v>369</v>
      </c>
      <c r="G24" s="1186" t="s">
        <v>1454</v>
      </c>
      <c r="H24" s="1187">
        <v>588.84</v>
      </c>
      <c r="I24" s="1177"/>
      <c r="J24" s="1192">
        <v>512</v>
      </c>
      <c r="K24" s="1189">
        <v>588.84</v>
      </c>
      <c r="L24" s="1213">
        <v>452</v>
      </c>
      <c r="M24" s="1197">
        <v>529.26</v>
      </c>
    </row>
    <row r="25" spans="2:13" ht="12.75">
      <c r="B25" s="53">
        <v>10</v>
      </c>
      <c r="C25" s="1194" t="s">
        <v>1455</v>
      </c>
      <c r="D25" s="49"/>
      <c r="E25" s="49">
        <v>3021</v>
      </c>
      <c r="F25" s="1185">
        <v>721</v>
      </c>
      <c r="G25" s="1186" t="s">
        <v>1456</v>
      </c>
      <c r="H25" s="1187">
        <v>525.75</v>
      </c>
      <c r="I25" s="1177"/>
      <c r="J25" s="1192">
        <v>443.5</v>
      </c>
      <c r="K25" s="1195">
        <v>510.06</v>
      </c>
      <c r="L25" s="1213">
        <v>449</v>
      </c>
      <c r="M25" s="1193">
        <v>525.75</v>
      </c>
    </row>
    <row r="26" spans="2:13" ht="12.75">
      <c r="B26" s="53">
        <v>11</v>
      </c>
      <c r="C26" s="1194" t="s">
        <v>1457</v>
      </c>
      <c r="D26" s="49"/>
      <c r="E26" s="49">
        <v>3002</v>
      </c>
      <c r="F26" s="1185">
        <v>440</v>
      </c>
      <c r="G26" s="1186" t="s">
        <v>1435</v>
      </c>
      <c r="H26" s="1187">
        <v>456.08</v>
      </c>
      <c r="I26" s="1177"/>
      <c r="J26" s="1192">
        <v>395</v>
      </c>
      <c r="K26" s="1195">
        <v>454.27</v>
      </c>
      <c r="L26" s="1213">
        <v>389.5</v>
      </c>
      <c r="M26" s="1193">
        <v>456.08</v>
      </c>
    </row>
    <row r="27" spans="2:13" ht="13.5" thickBot="1">
      <c r="B27" s="1214" t="s">
        <v>748</v>
      </c>
      <c r="C27" s="1198" t="s">
        <v>1458</v>
      </c>
      <c r="D27" s="1199"/>
      <c r="E27" s="1199">
        <v>3022</v>
      </c>
      <c r="F27" s="1200">
        <v>978</v>
      </c>
      <c r="G27" s="1201" t="s">
        <v>650</v>
      </c>
      <c r="H27" s="1202">
        <v>0</v>
      </c>
      <c r="I27" s="1177"/>
      <c r="J27" s="1207">
        <v>0</v>
      </c>
      <c r="K27" s="1204">
        <v>0</v>
      </c>
      <c r="L27" s="1215">
        <v>0</v>
      </c>
      <c r="M27" s="1216">
        <v>0</v>
      </c>
    </row>
    <row r="28" spans="2:13" ht="12.75">
      <c r="B28" s="1217"/>
      <c r="C28" s="1218"/>
      <c r="D28" s="1219"/>
      <c r="E28" s="1219"/>
      <c r="F28" s="1220"/>
      <c r="G28" s="1221"/>
      <c r="H28" s="1222"/>
      <c r="I28" s="1223"/>
      <c r="J28" s="1223"/>
      <c r="K28" s="1222"/>
      <c r="L28" s="1222"/>
      <c r="M28" s="1222"/>
    </row>
    <row r="29" spans="2:13" ht="12.75">
      <c r="B29" s="1217"/>
      <c r="C29" s="1218"/>
      <c r="D29" s="1219"/>
      <c r="E29" s="1219"/>
      <c r="F29" s="1220"/>
      <c r="G29" s="1221"/>
      <c r="H29" s="1222"/>
      <c r="I29" s="1223"/>
      <c r="J29" s="1223"/>
      <c r="K29" s="1222"/>
      <c r="L29" s="1222"/>
      <c r="M29" s="1222"/>
    </row>
    <row r="30" spans="2:13" ht="12.75">
      <c r="B30" s="1217"/>
      <c r="C30" s="1218"/>
      <c r="D30" s="1219"/>
      <c r="E30" s="1219"/>
      <c r="F30" s="1220"/>
      <c r="G30" s="1221"/>
      <c r="H30" s="1222"/>
      <c r="I30" s="1223"/>
      <c r="J30" s="1223"/>
      <c r="K30" s="1222"/>
      <c r="L30" s="1222"/>
      <c r="M30" s="1222"/>
    </row>
    <row r="31" spans="2:13" ht="12.75">
      <c r="B31" s="1217"/>
      <c r="C31" s="1218"/>
      <c r="D31" s="1219"/>
      <c r="E31" s="1219"/>
      <c r="F31" s="1220"/>
      <c r="G31" s="1221"/>
      <c r="H31" s="1222"/>
      <c r="I31" s="1223"/>
      <c r="J31" s="1223"/>
      <c r="K31" s="1222"/>
      <c r="L31" s="1222"/>
      <c r="M31" s="1222"/>
    </row>
    <row r="32" spans="2:13" ht="12.75">
      <c r="B32" s="1217"/>
      <c r="C32" s="1218"/>
      <c r="D32" s="1219"/>
      <c r="E32" s="1219"/>
      <c r="F32" s="1220"/>
      <c r="G32" s="1221"/>
      <c r="H32" s="1222"/>
      <c r="I32" s="1223"/>
      <c r="J32" s="1223"/>
      <c r="K32" s="1222"/>
      <c r="L32" s="1222"/>
      <c r="M32" s="1222"/>
    </row>
    <row r="33" spans="2:13" ht="12.75">
      <c r="B33" s="1217"/>
      <c r="C33" s="1224"/>
      <c r="D33" s="1225"/>
      <c r="E33" s="1225"/>
      <c r="F33" s="1220"/>
      <c r="G33" s="1221"/>
      <c r="H33" s="1222"/>
      <c r="I33" s="1223"/>
      <c r="J33" s="1223"/>
      <c r="K33" s="1222"/>
      <c r="L33" s="1222"/>
      <c r="M33" s="1222"/>
    </row>
    <row r="34" spans="2:13" ht="12.75">
      <c r="B34" s="1217"/>
      <c r="C34" s="1218"/>
      <c r="D34" s="1219"/>
      <c r="E34" s="1219"/>
      <c r="F34" s="1220"/>
      <c r="G34" s="1221"/>
      <c r="H34" s="1222"/>
      <c r="I34" s="1223"/>
      <c r="J34" s="1223"/>
      <c r="K34" s="1222"/>
      <c r="L34" s="1222"/>
      <c r="M34" s="1222"/>
    </row>
    <row r="35" spans="2:13" ht="12"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</row>
  </sheetData>
  <sheetProtection/>
  <mergeCells count="2">
    <mergeCell ref="B1:O1"/>
    <mergeCell ref="B2:O2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57"/>
  <sheetViews>
    <sheetView showGridLines="0" workbookViewId="0" topLeftCell="A1">
      <selection activeCell="B43" sqref="B43:I43"/>
    </sheetView>
  </sheetViews>
  <sheetFormatPr defaultColWidth="11.421875" defaultRowHeight="12.75"/>
  <cols>
    <col min="1" max="1" width="2.7109375" style="0" customWidth="1"/>
    <col min="2" max="2" width="6.7109375" style="0" customWidth="1"/>
    <col min="3" max="3" width="21.140625" style="0" customWidth="1"/>
    <col min="4" max="4" width="5.7109375" style="0" customWidth="1"/>
    <col min="5" max="5" width="9.8515625" style="0" customWidth="1"/>
    <col min="6" max="6" width="9.7109375" style="0" customWidth="1"/>
    <col min="7" max="7" width="20.140625" style="0" customWidth="1"/>
    <col min="8" max="8" width="11.7109375" style="0" customWidth="1"/>
    <col min="9" max="9" width="1.42187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6.7109375" style="0" customWidth="1"/>
    <col min="14" max="14" width="6.421875" style="0" customWidth="1"/>
    <col min="15" max="15" width="7.7109375" style="0" customWidth="1"/>
    <col min="16" max="16" width="11.421875" style="0" hidden="1" customWidth="1"/>
  </cols>
  <sheetData>
    <row r="1" spans="2:15" ht="21">
      <c r="B1" s="1885" t="s">
        <v>1558</v>
      </c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</row>
    <row r="2" spans="2:16" ht="26.25" customHeight="1">
      <c r="B2" s="1885" t="s">
        <v>1559</v>
      </c>
      <c r="C2" s="1885"/>
      <c r="D2" s="1885"/>
      <c r="E2" s="1885"/>
      <c r="F2" s="1885"/>
      <c r="G2" s="1885"/>
      <c r="H2" s="1885"/>
      <c r="I2" s="1885"/>
      <c r="J2" s="1885"/>
      <c r="K2" s="1885"/>
      <c r="L2" s="1885"/>
      <c r="M2" s="1885"/>
      <c r="N2" s="1885"/>
      <c r="O2" s="1885"/>
      <c r="P2" s="1885"/>
    </row>
    <row r="3" spans="2:16" ht="26.25" customHeight="1">
      <c r="B3" s="1444"/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</row>
    <row r="4" spans="2:8" ht="18" thickBot="1">
      <c r="B4" s="1886" t="s">
        <v>1560</v>
      </c>
      <c r="C4" s="1886"/>
      <c r="D4" s="1886"/>
      <c r="E4" s="1886"/>
      <c r="F4" s="1886"/>
      <c r="G4" s="1886"/>
      <c r="H4" s="1886"/>
    </row>
    <row r="5" spans="2:15" ht="13.5" thickBot="1">
      <c r="B5" s="1445" t="s">
        <v>91</v>
      </c>
      <c r="C5" s="1446" t="s">
        <v>124</v>
      </c>
      <c r="D5" s="1446" t="s">
        <v>0</v>
      </c>
      <c r="E5" s="1446" t="s">
        <v>94</v>
      </c>
      <c r="F5" s="1446" t="s">
        <v>95</v>
      </c>
      <c r="G5" s="1447" t="s">
        <v>96</v>
      </c>
      <c r="H5" s="1448" t="s">
        <v>1</v>
      </c>
      <c r="I5" s="1449"/>
      <c r="J5" s="1445" t="s">
        <v>3</v>
      </c>
      <c r="K5" s="1446" t="s">
        <v>4</v>
      </c>
      <c r="L5" s="1446" t="s">
        <v>5</v>
      </c>
      <c r="M5" s="1446" t="s">
        <v>26</v>
      </c>
      <c r="N5" s="1446" t="s">
        <v>1043</v>
      </c>
      <c r="O5" s="1450" t="s">
        <v>128</v>
      </c>
    </row>
    <row r="6" spans="2:15" ht="12">
      <c r="B6" s="525">
        <v>1</v>
      </c>
      <c r="C6" s="1451" t="s">
        <v>1561</v>
      </c>
      <c r="D6" s="1452"/>
      <c r="E6" s="1452">
        <v>3013</v>
      </c>
      <c r="F6" s="1452">
        <v>112</v>
      </c>
      <c r="G6" s="1453" t="s">
        <v>1562</v>
      </c>
      <c r="H6" s="1454">
        <v>338.6</v>
      </c>
      <c r="I6" s="1455"/>
      <c r="J6" s="1456">
        <v>64.8</v>
      </c>
      <c r="K6" s="1457">
        <v>68.3</v>
      </c>
      <c r="L6" s="1457">
        <v>66</v>
      </c>
      <c r="M6" s="1458">
        <v>200</v>
      </c>
      <c r="N6" s="1457">
        <v>66.5</v>
      </c>
      <c r="O6" s="1459">
        <v>73</v>
      </c>
    </row>
    <row r="7" spans="2:15" ht="12">
      <c r="B7" s="525">
        <v>2</v>
      </c>
      <c r="C7" s="1451" t="s">
        <v>1563</v>
      </c>
      <c r="D7" s="1452"/>
      <c r="E7" s="1452">
        <v>3000</v>
      </c>
      <c r="F7" s="1452">
        <v>188</v>
      </c>
      <c r="G7" s="1453" t="s">
        <v>1564</v>
      </c>
      <c r="H7" s="1454">
        <v>347</v>
      </c>
      <c r="I7" s="1455"/>
      <c r="J7" s="1460">
        <v>200</v>
      </c>
      <c r="K7" s="1457">
        <v>70.8</v>
      </c>
      <c r="L7" s="1457">
        <v>72.4</v>
      </c>
      <c r="M7" s="1457">
        <v>67.8</v>
      </c>
      <c r="N7" s="1457">
        <v>68.8</v>
      </c>
      <c r="O7" s="1459">
        <v>67.2</v>
      </c>
    </row>
    <row r="8" spans="2:15" ht="12">
      <c r="B8" s="525">
        <v>3</v>
      </c>
      <c r="C8" s="1451" t="s">
        <v>1565</v>
      </c>
      <c r="D8" s="1452"/>
      <c r="E8" s="1452">
        <v>3022</v>
      </c>
      <c r="F8" s="1452">
        <v>569</v>
      </c>
      <c r="G8" s="1453" t="s">
        <v>1308</v>
      </c>
      <c r="H8" s="1454">
        <v>431.2</v>
      </c>
      <c r="I8" s="1455"/>
      <c r="J8" s="1456">
        <v>81.4</v>
      </c>
      <c r="K8" s="1457">
        <v>84.5</v>
      </c>
      <c r="L8" s="1457">
        <v>83.8</v>
      </c>
      <c r="M8" s="1461">
        <v>200</v>
      </c>
      <c r="N8" s="1457">
        <v>98.3</v>
      </c>
      <c r="O8" s="1459">
        <v>83.2</v>
      </c>
    </row>
    <row r="9" spans="2:15" ht="12">
      <c r="B9" s="1462">
        <v>4</v>
      </c>
      <c r="C9" s="1451" t="s">
        <v>1566</v>
      </c>
      <c r="D9" s="1452"/>
      <c r="E9" s="1452">
        <v>3013</v>
      </c>
      <c r="F9" s="1452">
        <v>112</v>
      </c>
      <c r="G9" s="1453" t="s">
        <v>1562</v>
      </c>
      <c r="H9" s="1454">
        <v>469.1</v>
      </c>
      <c r="I9" s="1455"/>
      <c r="J9" s="1456">
        <v>61.8</v>
      </c>
      <c r="K9" s="1457">
        <v>200</v>
      </c>
      <c r="L9" s="1457">
        <v>67.1</v>
      </c>
      <c r="M9" s="1457">
        <v>72.9</v>
      </c>
      <c r="N9" s="1457">
        <v>67.3</v>
      </c>
      <c r="O9" s="1463">
        <v>200</v>
      </c>
    </row>
    <row r="10" spans="2:15" ht="12">
      <c r="B10" s="1462">
        <v>5</v>
      </c>
      <c r="C10" s="1451" t="s">
        <v>1567</v>
      </c>
      <c r="D10" s="1452"/>
      <c r="E10" s="1452">
        <v>3000</v>
      </c>
      <c r="F10" s="1452">
        <v>87</v>
      </c>
      <c r="G10" s="1453" t="s">
        <v>1568</v>
      </c>
      <c r="H10" s="1454">
        <v>472.8</v>
      </c>
      <c r="I10" s="1455"/>
      <c r="J10" s="1456">
        <v>65.3</v>
      </c>
      <c r="K10" s="1457">
        <v>200</v>
      </c>
      <c r="L10" s="1458">
        <v>200</v>
      </c>
      <c r="M10" s="1457">
        <v>70.2</v>
      </c>
      <c r="N10" s="1457">
        <v>69.6</v>
      </c>
      <c r="O10" s="1459">
        <v>67.7</v>
      </c>
    </row>
    <row r="11" spans="2:15" ht="12">
      <c r="B11" s="1462">
        <v>6</v>
      </c>
      <c r="C11" s="1451" t="s">
        <v>1569</v>
      </c>
      <c r="D11" s="1452"/>
      <c r="E11" s="1452">
        <v>3022</v>
      </c>
      <c r="F11" s="1452">
        <v>468</v>
      </c>
      <c r="G11" s="1453" t="s">
        <v>1570</v>
      </c>
      <c r="H11" s="1454">
        <v>599.9</v>
      </c>
      <c r="I11" s="1455"/>
      <c r="J11" s="1456">
        <v>200</v>
      </c>
      <c r="K11" s="1457">
        <v>200</v>
      </c>
      <c r="L11" s="1457">
        <v>61.7</v>
      </c>
      <c r="M11" s="1457">
        <v>69.7</v>
      </c>
      <c r="N11" s="1458">
        <v>200</v>
      </c>
      <c r="O11" s="1459">
        <v>68.5</v>
      </c>
    </row>
    <row r="12" spans="2:15" ht="12">
      <c r="B12" s="1462">
        <v>7</v>
      </c>
      <c r="C12" s="1451" t="s">
        <v>1571</v>
      </c>
      <c r="D12" s="1452"/>
      <c r="E12" s="1452">
        <v>3021</v>
      </c>
      <c r="F12" s="1452">
        <v>973</v>
      </c>
      <c r="G12" s="1453" t="s">
        <v>1572</v>
      </c>
      <c r="H12" s="1454">
        <v>796.8</v>
      </c>
      <c r="I12" s="1455"/>
      <c r="J12" s="1456">
        <v>104.9</v>
      </c>
      <c r="K12" s="1457">
        <v>91.9</v>
      </c>
      <c r="L12" s="1457">
        <v>200</v>
      </c>
      <c r="M12" s="1457">
        <v>200</v>
      </c>
      <c r="N12" s="1457">
        <v>200</v>
      </c>
      <c r="O12" s="1463">
        <v>200</v>
      </c>
    </row>
    <row r="13" spans="2:15" ht="12">
      <c r="B13" s="1462">
        <v>8</v>
      </c>
      <c r="C13" s="1451" t="s">
        <v>1573</v>
      </c>
      <c r="D13" s="1452"/>
      <c r="E13" s="1452">
        <v>3006</v>
      </c>
      <c r="F13" s="1452">
        <v>546</v>
      </c>
      <c r="G13" s="1453" t="s">
        <v>1574</v>
      </c>
      <c r="H13" s="1454">
        <v>1000</v>
      </c>
      <c r="I13" s="1455"/>
      <c r="J13" s="1456">
        <v>200</v>
      </c>
      <c r="K13" s="1457">
        <v>200</v>
      </c>
      <c r="L13" s="1457">
        <v>200</v>
      </c>
      <c r="M13" s="1457">
        <v>200</v>
      </c>
      <c r="N13" s="1457">
        <v>200</v>
      </c>
      <c r="O13" s="1463">
        <v>200</v>
      </c>
    </row>
    <row r="14" spans="2:15" ht="12.75" thickBot="1">
      <c r="B14" s="1464">
        <v>9</v>
      </c>
      <c r="C14" s="1465" t="s">
        <v>1575</v>
      </c>
      <c r="D14" s="1466"/>
      <c r="E14" s="1466">
        <v>3006</v>
      </c>
      <c r="F14" s="1466">
        <v>546</v>
      </c>
      <c r="G14" s="1467" t="s">
        <v>1574</v>
      </c>
      <c r="H14" s="1468">
        <v>1000</v>
      </c>
      <c r="I14" s="1455"/>
      <c r="J14" s="1469">
        <v>200</v>
      </c>
      <c r="K14" s="1470">
        <v>200</v>
      </c>
      <c r="L14" s="1470">
        <v>200</v>
      </c>
      <c r="M14" s="1470">
        <v>200</v>
      </c>
      <c r="N14" s="1470">
        <v>200</v>
      </c>
      <c r="O14" s="1471">
        <v>200</v>
      </c>
    </row>
    <row r="16" spans="2:8" ht="27" customHeight="1" thickBot="1">
      <c r="B16" s="1886" t="s">
        <v>1576</v>
      </c>
      <c r="C16" s="1886"/>
      <c r="D16" s="1886"/>
      <c r="E16" s="1886"/>
      <c r="F16" s="1886"/>
      <c r="G16" s="1886"/>
      <c r="H16" s="1886"/>
    </row>
    <row r="17" spans="2:15" ht="13.5" thickBot="1">
      <c r="B17" s="1445" t="s">
        <v>91</v>
      </c>
      <c r="C17" s="1446" t="s">
        <v>124</v>
      </c>
      <c r="D17" s="1446" t="s">
        <v>0</v>
      </c>
      <c r="E17" s="1446" t="s">
        <v>94</v>
      </c>
      <c r="F17" s="1446" t="s">
        <v>95</v>
      </c>
      <c r="G17" s="1447" t="s">
        <v>96</v>
      </c>
      <c r="H17" s="1448" t="s">
        <v>1</v>
      </c>
      <c r="I17" s="1449"/>
      <c r="J17" s="1445" t="s">
        <v>3</v>
      </c>
      <c r="K17" s="1446" t="s">
        <v>4</v>
      </c>
      <c r="L17" s="1446" t="s">
        <v>5</v>
      </c>
      <c r="M17" s="1446" t="s">
        <v>26</v>
      </c>
      <c r="N17" s="1446" t="s">
        <v>1043</v>
      </c>
      <c r="O17" s="1450" t="s">
        <v>128</v>
      </c>
    </row>
    <row r="18" spans="2:15" ht="12">
      <c r="B18" s="525">
        <v>1</v>
      </c>
      <c r="C18" s="1451" t="s">
        <v>1577</v>
      </c>
      <c r="D18" s="1452"/>
      <c r="E18" s="1452">
        <v>3010</v>
      </c>
      <c r="F18" s="1452">
        <v>649</v>
      </c>
      <c r="G18" s="1453" t="s">
        <v>1578</v>
      </c>
      <c r="H18" s="1454">
        <v>480.7</v>
      </c>
      <c r="I18" s="1455"/>
      <c r="J18" s="1456">
        <v>94.3</v>
      </c>
      <c r="K18" s="1457">
        <v>97.5</v>
      </c>
      <c r="L18" s="1458">
        <v>200</v>
      </c>
      <c r="M18" s="1457">
        <v>94.8</v>
      </c>
      <c r="N18" s="1457">
        <v>97.9</v>
      </c>
      <c r="O18" s="1459">
        <v>96.2</v>
      </c>
    </row>
    <row r="19" spans="2:15" ht="12">
      <c r="B19" s="525">
        <v>2</v>
      </c>
      <c r="C19" s="1451" t="s">
        <v>1579</v>
      </c>
      <c r="D19" s="1452" t="s">
        <v>85</v>
      </c>
      <c r="E19" s="1452">
        <v>3022</v>
      </c>
      <c r="F19" s="1452">
        <v>569</v>
      </c>
      <c r="G19" s="1453" t="s">
        <v>1308</v>
      </c>
      <c r="H19" s="1454">
        <v>550.5</v>
      </c>
      <c r="I19" s="1455"/>
      <c r="J19" s="1460">
        <v>119.9</v>
      </c>
      <c r="K19" s="1457">
        <v>111</v>
      </c>
      <c r="L19" s="1457">
        <v>109.5</v>
      </c>
      <c r="M19" s="1457">
        <v>110.9</v>
      </c>
      <c r="N19" s="1457">
        <v>112</v>
      </c>
      <c r="O19" s="1459">
        <v>107.1</v>
      </c>
    </row>
    <row r="20" spans="2:15" ht="12">
      <c r="B20" s="525">
        <v>3</v>
      </c>
      <c r="C20" s="1451" t="s">
        <v>1580</v>
      </c>
      <c r="D20" s="1452"/>
      <c r="E20" s="1452">
        <v>3017</v>
      </c>
      <c r="F20" s="1452">
        <v>211</v>
      </c>
      <c r="G20" s="1453" t="s">
        <v>1581</v>
      </c>
      <c r="H20" s="1454">
        <v>593.1</v>
      </c>
      <c r="I20" s="1455"/>
      <c r="J20" s="1460">
        <v>129</v>
      </c>
      <c r="K20" s="1457">
        <v>118.1</v>
      </c>
      <c r="L20" s="1457">
        <v>121.4</v>
      </c>
      <c r="M20" s="1457">
        <v>120.7</v>
      </c>
      <c r="N20" s="1457">
        <v>115.4</v>
      </c>
      <c r="O20" s="1459">
        <v>117.5</v>
      </c>
    </row>
    <row r="21" spans="2:15" ht="12">
      <c r="B21" s="1462">
        <v>4</v>
      </c>
      <c r="C21" s="1451" t="s">
        <v>1582</v>
      </c>
      <c r="D21" s="1452"/>
      <c r="E21" s="1452">
        <v>3006</v>
      </c>
      <c r="F21" s="1452">
        <v>66</v>
      </c>
      <c r="G21" s="1453" t="s">
        <v>1583</v>
      </c>
      <c r="H21" s="1454">
        <v>619.3</v>
      </c>
      <c r="I21" s="1455"/>
      <c r="J21" s="1456">
        <v>134.1</v>
      </c>
      <c r="K21" s="1457">
        <v>115</v>
      </c>
      <c r="L21" s="1457">
        <v>120.3</v>
      </c>
      <c r="M21" s="1457">
        <v>123.7</v>
      </c>
      <c r="N21" s="1458">
        <v>135.9</v>
      </c>
      <c r="O21" s="1459">
        <v>126.2</v>
      </c>
    </row>
    <row r="22" spans="2:15" ht="12">
      <c r="B22" s="1462">
        <v>5</v>
      </c>
      <c r="C22" s="1451" t="s">
        <v>1584</v>
      </c>
      <c r="D22" s="1452"/>
      <c r="E22" s="1452">
        <v>3012</v>
      </c>
      <c r="F22" s="1452">
        <v>141</v>
      </c>
      <c r="G22" s="1453" t="s">
        <v>1585</v>
      </c>
      <c r="H22" s="1454">
        <v>661.6</v>
      </c>
      <c r="I22" s="1455"/>
      <c r="J22" s="1456">
        <v>145.8</v>
      </c>
      <c r="K22" s="1457">
        <v>105.3</v>
      </c>
      <c r="L22" s="1457">
        <v>106.9</v>
      </c>
      <c r="M22" s="1457">
        <v>200</v>
      </c>
      <c r="N22" s="1458">
        <v>200</v>
      </c>
      <c r="O22" s="1459">
        <v>103.6</v>
      </c>
    </row>
    <row r="23" spans="2:15" ht="12">
      <c r="B23" s="1462">
        <v>6</v>
      </c>
      <c r="C23" s="1451" t="s">
        <v>1586</v>
      </c>
      <c r="D23" s="1452"/>
      <c r="E23" s="1452">
        <v>3022</v>
      </c>
      <c r="F23" s="1452">
        <v>979</v>
      </c>
      <c r="G23" s="1453" t="s">
        <v>1587</v>
      </c>
      <c r="H23" s="1454">
        <v>690.2</v>
      </c>
      <c r="I23" s="1455"/>
      <c r="J23" s="1456">
        <v>126</v>
      </c>
      <c r="K23" s="1457">
        <v>200</v>
      </c>
      <c r="L23" s="1458">
        <v>200</v>
      </c>
      <c r="M23" s="1457">
        <v>111.8</v>
      </c>
      <c r="N23" s="1457">
        <v>126.5</v>
      </c>
      <c r="O23" s="1459">
        <v>125.9</v>
      </c>
    </row>
    <row r="24" spans="2:15" ht="12">
      <c r="B24" s="1462">
        <v>7</v>
      </c>
      <c r="C24" s="1451" t="s">
        <v>1588</v>
      </c>
      <c r="D24" s="1452"/>
      <c r="E24" s="1452">
        <v>3015</v>
      </c>
      <c r="F24" s="1452">
        <v>90</v>
      </c>
      <c r="G24" s="1453" t="s">
        <v>1589</v>
      </c>
      <c r="H24" s="1454">
        <v>754.6</v>
      </c>
      <c r="I24" s="1455"/>
      <c r="J24" s="1456">
        <v>129.8</v>
      </c>
      <c r="K24" s="1457">
        <v>200</v>
      </c>
      <c r="L24" s="1457">
        <v>142.1</v>
      </c>
      <c r="M24" s="1457">
        <v>145.6</v>
      </c>
      <c r="N24" s="1457">
        <v>137.1</v>
      </c>
      <c r="O24" s="1463">
        <v>200</v>
      </c>
    </row>
    <row r="25" spans="2:15" ht="12">
      <c r="B25" s="1462">
        <v>8</v>
      </c>
      <c r="C25" s="1451" t="s">
        <v>1590</v>
      </c>
      <c r="D25" s="1452"/>
      <c r="E25" s="1452">
        <v>3015</v>
      </c>
      <c r="F25" s="1452">
        <v>90</v>
      </c>
      <c r="G25" s="1453" t="s">
        <v>1589</v>
      </c>
      <c r="H25" s="1454">
        <v>804.4</v>
      </c>
      <c r="I25" s="1455"/>
      <c r="J25" s="1456">
        <v>186.4</v>
      </c>
      <c r="K25" s="1457">
        <v>163.2</v>
      </c>
      <c r="L25" s="1457">
        <v>144.6</v>
      </c>
      <c r="M25" s="1457">
        <v>148.9</v>
      </c>
      <c r="N25" s="1458">
        <v>200</v>
      </c>
      <c r="O25" s="1459">
        <v>161.3</v>
      </c>
    </row>
    <row r="26" spans="2:15" ht="12">
      <c r="B26" s="1462">
        <v>9</v>
      </c>
      <c r="C26" s="1451" t="s">
        <v>1591</v>
      </c>
      <c r="D26" s="1452" t="s">
        <v>85</v>
      </c>
      <c r="E26" s="1452">
        <v>3022</v>
      </c>
      <c r="F26" s="1452">
        <v>569</v>
      </c>
      <c r="G26" s="1453" t="s">
        <v>1308</v>
      </c>
      <c r="H26" s="1454">
        <v>874.9</v>
      </c>
      <c r="I26" s="1455"/>
      <c r="J26" s="1456">
        <v>126.9</v>
      </c>
      <c r="K26" s="1457">
        <v>200</v>
      </c>
      <c r="L26" s="1457">
        <v>200</v>
      </c>
      <c r="M26" s="1457">
        <v>177.4</v>
      </c>
      <c r="N26" s="1458">
        <v>200</v>
      </c>
      <c r="O26" s="1459">
        <v>170.6</v>
      </c>
    </row>
    <row r="27" spans="2:15" ht="12">
      <c r="B27" s="1462">
        <v>10</v>
      </c>
      <c r="C27" s="1451" t="s">
        <v>1592</v>
      </c>
      <c r="D27" s="1452"/>
      <c r="E27" s="1452">
        <v>3016</v>
      </c>
      <c r="F27" s="1452">
        <v>585</v>
      </c>
      <c r="G27" s="1453" t="s">
        <v>1593</v>
      </c>
      <c r="H27" s="1454">
        <v>886.5</v>
      </c>
      <c r="I27" s="1455"/>
      <c r="J27" s="1456">
        <v>200</v>
      </c>
      <c r="K27" s="1457">
        <v>200</v>
      </c>
      <c r="L27" s="1457">
        <v>200</v>
      </c>
      <c r="M27" s="1457">
        <v>132.3</v>
      </c>
      <c r="N27" s="1457">
        <v>154.2</v>
      </c>
      <c r="O27" s="1463">
        <v>200</v>
      </c>
    </row>
    <row r="28" spans="2:15" ht="12">
      <c r="B28" s="1462">
        <v>11</v>
      </c>
      <c r="C28" s="1451" t="s">
        <v>1594</v>
      </c>
      <c r="D28" s="1452"/>
      <c r="E28" s="1452">
        <v>3017</v>
      </c>
      <c r="F28" s="1452">
        <v>114</v>
      </c>
      <c r="G28" s="1453" t="s">
        <v>1595</v>
      </c>
      <c r="H28" s="1454">
        <v>906.1</v>
      </c>
      <c r="I28" s="1455"/>
      <c r="J28" s="1456">
        <v>132</v>
      </c>
      <c r="K28" s="1457">
        <v>200</v>
      </c>
      <c r="L28" s="1457">
        <v>200</v>
      </c>
      <c r="M28" s="1457">
        <v>174.1</v>
      </c>
      <c r="N28" s="1457">
        <v>200</v>
      </c>
      <c r="O28" s="1463">
        <v>200</v>
      </c>
    </row>
    <row r="29" spans="2:15" ht="12.75" thickBot="1">
      <c r="B29" s="1464">
        <v>12</v>
      </c>
      <c r="C29" s="1465" t="s">
        <v>1596</v>
      </c>
      <c r="D29" s="1466"/>
      <c r="E29" s="1466">
        <v>3022</v>
      </c>
      <c r="F29" s="1466">
        <v>979</v>
      </c>
      <c r="G29" s="1467" t="s">
        <v>1587</v>
      </c>
      <c r="H29" s="1468">
        <v>1000</v>
      </c>
      <c r="I29" s="1455"/>
      <c r="J29" s="1469">
        <v>200</v>
      </c>
      <c r="K29" s="1470">
        <v>200</v>
      </c>
      <c r="L29" s="1470">
        <v>200</v>
      </c>
      <c r="M29" s="1470">
        <v>200</v>
      </c>
      <c r="N29" s="1470">
        <v>200</v>
      </c>
      <c r="O29" s="1471">
        <v>200</v>
      </c>
    </row>
    <row r="30" spans="2:15" ht="12">
      <c r="B30" s="1472"/>
      <c r="C30" s="1473"/>
      <c r="D30" s="1472"/>
      <c r="E30" s="1472"/>
      <c r="F30" s="1472"/>
      <c r="G30" s="1473"/>
      <c r="H30" s="1474"/>
      <c r="I30" s="1455"/>
      <c r="J30" s="1474"/>
      <c r="K30" s="1474"/>
      <c r="L30" s="1474"/>
      <c r="M30" s="1474"/>
      <c r="N30" s="1474"/>
      <c r="O30" s="1455"/>
    </row>
    <row r="31" spans="2:8" s="1" customFormat="1" ht="27" customHeight="1" thickBot="1">
      <c r="B31" s="1886" t="s">
        <v>1597</v>
      </c>
      <c r="C31" s="1886"/>
      <c r="D31" s="1886"/>
      <c r="E31" s="1886"/>
      <c r="F31" s="1886"/>
      <c r="G31" s="1886"/>
      <c r="H31" s="1886"/>
    </row>
    <row r="32" spans="2:15" ht="13.5" thickBot="1">
      <c r="B32" s="1445" t="s">
        <v>91</v>
      </c>
      <c r="C32" s="1446" t="s">
        <v>124</v>
      </c>
      <c r="D32" s="1446" t="s">
        <v>0</v>
      </c>
      <c r="E32" s="1446" t="s">
        <v>94</v>
      </c>
      <c r="F32" s="1446" t="s">
        <v>95</v>
      </c>
      <c r="G32" s="1447" t="s">
        <v>96</v>
      </c>
      <c r="H32" s="1448" t="s">
        <v>1</v>
      </c>
      <c r="I32" s="1449"/>
      <c r="J32" s="1445" t="s">
        <v>3</v>
      </c>
      <c r="K32" s="1446" t="s">
        <v>4</v>
      </c>
      <c r="L32" s="1446" t="s">
        <v>5</v>
      </c>
      <c r="M32" s="1446" t="s">
        <v>26</v>
      </c>
      <c r="N32" s="1446" t="s">
        <v>1043</v>
      </c>
      <c r="O32" s="1450" t="s">
        <v>128</v>
      </c>
    </row>
    <row r="33" spans="2:15" ht="12">
      <c r="B33" s="520">
        <v>1</v>
      </c>
      <c r="C33" s="1475" t="s">
        <v>1598</v>
      </c>
      <c r="D33" s="1476"/>
      <c r="E33" s="1476">
        <v>3021</v>
      </c>
      <c r="F33" s="1476">
        <v>973</v>
      </c>
      <c r="G33" s="1477" t="s">
        <v>1572</v>
      </c>
      <c r="H33" s="1478">
        <v>437.7</v>
      </c>
      <c r="I33" s="1"/>
      <c r="J33" s="1479">
        <v>94.7</v>
      </c>
      <c r="K33" s="1480">
        <v>90</v>
      </c>
      <c r="L33" s="1480">
        <v>85.7</v>
      </c>
      <c r="M33" s="1480">
        <v>87.3</v>
      </c>
      <c r="N33" s="1480">
        <v>80</v>
      </c>
      <c r="O33" s="1481">
        <v>200</v>
      </c>
    </row>
    <row r="34" spans="2:15" ht="12">
      <c r="B34" s="525">
        <v>2</v>
      </c>
      <c r="C34" s="1482" t="s">
        <v>1599</v>
      </c>
      <c r="D34" s="1483"/>
      <c r="E34" s="1483">
        <v>3002</v>
      </c>
      <c r="F34" s="1483">
        <v>467</v>
      </c>
      <c r="G34" s="1484" t="s">
        <v>1600</v>
      </c>
      <c r="H34" s="1454">
        <v>464.2</v>
      </c>
      <c r="I34" s="1"/>
      <c r="J34" s="1456">
        <v>95.2</v>
      </c>
      <c r="K34" s="1457">
        <v>91.4</v>
      </c>
      <c r="L34" s="1457">
        <v>84.8</v>
      </c>
      <c r="M34" s="1457">
        <v>92</v>
      </c>
      <c r="N34" s="1485">
        <v>200</v>
      </c>
      <c r="O34" s="1459">
        <v>100.8</v>
      </c>
    </row>
    <row r="35" spans="2:15" ht="12">
      <c r="B35" s="525">
        <v>3</v>
      </c>
      <c r="C35" s="1482" t="s">
        <v>1573</v>
      </c>
      <c r="D35" s="1483"/>
      <c r="E35" s="1483">
        <v>3006</v>
      </c>
      <c r="F35" s="1483">
        <v>546</v>
      </c>
      <c r="G35" s="1484" t="s">
        <v>1601</v>
      </c>
      <c r="H35" s="1454">
        <v>548.7</v>
      </c>
      <c r="I35" s="1"/>
      <c r="J35" s="1486">
        <v>200</v>
      </c>
      <c r="K35" s="1457">
        <v>92.6</v>
      </c>
      <c r="L35" s="1457">
        <v>200</v>
      </c>
      <c r="M35" s="1457">
        <v>85.9</v>
      </c>
      <c r="N35" s="1457">
        <v>85.7</v>
      </c>
      <c r="O35" s="1459">
        <v>84.5</v>
      </c>
    </row>
    <row r="36" spans="2:15" ht="12">
      <c r="B36" s="1487">
        <v>4</v>
      </c>
      <c r="C36" s="1482" t="s">
        <v>1584</v>
      </c>
      <c r="D36" s="1483"/>
      <c r="E36" s="1483">
        <v>3012</v>
      </c>
      <c r="F36" s="1483">
        <v>141</v>
      </c>
      <c r="G36" s="1484" t="s">
        <v>1585</v>
      </c>
      <c r="H36" s="1454">
        <v>573.7</v>
      </c>
      <c r="I36" s="1"/>
      <c r="J36" s="1456">
        <v>103.3</v>
      </c>
      <c r="K36" s="1457">
        <v>89.2</v>
      </c>
      <c r="L36" s="1457">
        <v>200</v>
      </c>
      <c r="M36" s="1457">
        <v>92.9</v>
      </c>
      <c r="N36" s="1457">
        <v>88.3</v>
      </c>
      <c r="O36" s="1488">
        <v>200</v>
      </c>
    </row>
    <row r="37" spans="2:15" ht="12">
      <c r="B37" s="1487">
        <v>5</v>
      </c>
      <c r="C37" s="1482" t="s">
        <v>1602</v>
      </c>
      <c r="D37" s="1483"/>
      <c r="E37" s="1483">
        <v>3003</v>
      </c>
      <c r="F37" s="1483">
        <v>859</v>
      </c>
      <c r="G37" s="1484" t="s">
        <v>1603</v>
      </c>
      <c r="H37" s="1454">
        <v>577.6</v>
      </c>
      <c r="I37" s="1"/>
      <c r="J37" s="1456">
        <v>97.1</v>
      </c>
      <c r="K37" s="1457">
        <v>200</v>
      </c>
      <c r="L37" s="1457">
        <v>94.7</v>
      </c>
      <c r="M37" s="1485">
        <v>200</v>
      </c>
      <c r="N37" s="1457">
        <v>89.9</v>
      </c>
      <c r="O37" s="1459">
        <v>95.9</v>
      </c>
    </row>
    <row r="38" spans="2:15" ht="12">
      <c r="B38" s="1487">
        <v>6</v>
      </c>
      <c r="C38" s="1482" t="s">
        <v>1604</v>
      </c>
      <c r="D38" s="1483"/>
      <c r="E38" s="1483">
        <v>3003</v>
      </c>
      <c r="F38" s="1483">
        <v>859</v>
      </c>
      <c r="G38" s="1484" t="s">
        <v>1603</v>
      </c>
      <c r="H38" s="1454">
        <v>618</v>
      </c>
      <c r="I38" s="1"/>
      <c r="J38" s="1456">
        <v>102.5</v>
      </c>
      <c r="K38" s="1457">
        <v>100.2</v>
      </c>
      <c r="L38" s="1457">
        <v>107.7</v>
      </c>
      <c r="M38" s="1457">
        <v>200</v>
      </c>
      <c r="N38" s="1457">
        <v>107.6</v>
      </c>
      <c r="O38" s="1488">
        <v>200</v>
      </c>
    </row>
    <row r="39" spans="2:15" ht="12">
      <c r="B39" s="1487">
        <v>7</v>
      </c>
      <c r="C39" s="1482" t="s">
        <v>1571</v>
      </c>
      <c r="D39" s="1483"/>
      <c r="E39" s="1483">
        <v>3021</v>
      </c>
      <c r="F39" s="1483">
        <v>973</v>
      </c>
      <c r="G39" s="1484" t="s">
        <v>1572</v>
      </c>
      <c r="H39" s="1454">
        <v>636</v>
      </c>
      <c r="I39" s="1"/>
      <c r="J39" s="1456">
        <v>200</v>
      </c>
      <c r="K39" s="1457">
        <v>106.8</v>
      </c>
      <c r="L39" s="1485">
        <v>200</v>
      </c>
      <c r="M39" s="1457">
        <v>109.3</v>
      </c>
      <c r="N39" s="1457">
        <v>99.6</v>
      </c>
      <c r="O39" s="1459">
        <v>120.3</v>
      </c>
    </row>
    <row r="40" spans="2:15" ht="12">
      <c r="B40" s="1487">
        <v>8</v>
      </c>
      <c r="C40" s="1482" t="s">
        <v>1605</v>
      </c>
      <c r="D40" s="1483"/>
      <c r="E40" s="1483">
        <v>3006</v>
      </c>
      <c r="F40" s="1483">
        <v>546</v>
      </c>
      <c r="G40" s="1484" t="s">
        <v>1574</v>
      </c>
      <c r="H40" s="1454">
        <v>636.6</v>
      </c>
      <c r="I40" s="1"/>
      <c r="J40" s="1486">
        <v>144.7</v>
      </c>
      <c r="K40" s="1457">
        <v>126.1</v>
      </c>
      <c r="L40" s="1457">
        <v>131.6</v>
      </c>
      <c r="M40" s="1457">
        <v>131.3</v>
      </c>
      <c r="N40" s="1457">
        <v>114.5</v>
      </c>
      <c r="O40" s="1459">
        <v>133.1</v>
      </c>
    </row>
    <row r="41" spans="2:15" ht="12.75" thickBot="1">
      <c r="B41" s="1489">
        <v>9</v>
      </c>
      <c r="C41" s="1490" t="s">
        <v>1606</v>
      </c>
      <c r="D41" s="1491"/>
      <c r="E41" s="1491">
        <v>3003</v>
      </c>
      <c r="F41" s="1491">
        <v>859</v>
      </c>
      <c r="G41" s="1492" t="s">
        <v>1603</v>
      </c>
      <c r="H41" s="1468">
        <v>727.1</v>
      </c>
      <c r="I41" s="1"/>
      <c r="J41" s="1469">
        <v>116.5</v>
      </c>
      <c r="K41" s="1470">
        <v>200</v>
      </c>
      <c r="L41" s="1470">
        <v>200</v>
      </c>
      <c r="M41" s="1470">
        <v>110.6</v>
      </c>
      <c r="N41" s="1470">
        <v>100</v>
      </c>
      <c r="O41" s="1493">
        <v>200</v>
      </c>
    </row>
    <row r="43" spans="2:9" ht="27" customHeight="1" thickBot="1">
      <c r="B43" s="1887" t="s">
        <v>1607</v>
      </c>
      <c r="C43" s="1887"/>
      <c r="D43" s="1887"/>
      <c r="E43" s="1887"/>
      <c r="F43" s="1887"/>
      <c r="G43" s="1887"/>
      <c r="H43" s="1887"/>
      <c r="I43" s="1887"/>
    </row>
    <row r="44" spans="2:15" ht="13.5" thickBot="1">
      <c r="B44" s="1445" t="s">
        <v>91</v>
      </c>
      <c r="C44" s="1446" t="s">
        <v>124</v>
      </c>
      <c r="D44" s="1446" t="s">
        <v>0</v>
      </c>
      <c r="E44" s="1446" t="s">
        <v>94</v>
      </c>
      <c r="F44" s="1446" t="s">
        <v>95</v>
      </c>
      <c r="G44" s="1447" t="s">
        <v>96</v>
      </c>
      <c r="H44" s="1448" t="s">
        <v>1</v>
      </c>
      <c r="I44" s="1449"/>
      <c r="J44" s="1445" t="s">
        <v>3</v>
      </c>
      <c r="K44" s="1446" t="s">
        <v>4</v>
      </c>
      <c r="L44" s="1446" t="s">
        <v>5</v>
      </c>
      <c r="M44" s="1446" t="s">
        <v>26</v>
      </c>
      <c r="N44" s="1446" t="s">
        <v>1043</v>
      </c>
      <c r="O44" s="1450" t="s">
        <v>128</v>
      </c>
    </row>
    <row r="45" spans="2:17" ht="12">
      <c r="B45" s="525">
        <v>1</v>
      </c>
      <c r="C45" s="1451" t="s">
        <v>1563</v>
      </c>
      <c r="D45" s="1452"/>
      <c r="E45" s="1452">
        <v>3000</v>
      </c>
      <c r="F45" s="1452">
        <v>188</v>
      </c>
      <c r="G45" s="1453" t="s">
        <v>1564</v>
      </c>
      <c r="H45" s="1454">
        <v>389.3</v>
      </c>
      <c r="I45" s="1455"/>
      <c r="J45" s="1456">
        <v>75.7</v>
      </c>
      <c r="K45" s="1457">
        <v>78.2</v>
      </c>
      <c r="L45" s="1457">
        <v>81.3</v>
      </c>
      <c r="M45" s="1458">
        <v>200</v>
      </c>
      <c r="N45" s="1457">
        <v>75.4</v>
      </c>
      <c r="O45" s="1459">
        <v>78.7</v>
      </c>
      <c r="Q45" s="1494"/>
    </row>
    <row r="46" spans="2:17" ht="12">
      <c r="B46" s="525">
        <v>2</v>
      </c>
      <c r="C46" s="1451" t="s">
        <v>1561</v>
      </c>
      <c r="D46" s="1452"/>
      <c r="E46" s="1452">
        <v>3013</v>
      </c>
      <c r="F46" s="1452">
        <v>112</v>
      </c>
      <c r="G46" s="1453" t="s">
        <v>1562</v>
      </c>
      <c r="H46" s="1454">
        <v>410.1</v>
      </c>
      <c r="I46" s="1455"/>
      <c r="J46" s="1460">
        <v>200</v>
      </c>
      <c r="K46" s="1457">
        <v>85.6</v>
      </c>
      <c r="L46" s="1457">
        <v>82.9</v>
      </c>
      <c r="M46" s="1457">
        <v>82</v>
      </c>
      <c r="N46" s="1457">
        <v>78.9</v>
      </c>
      <c r="O46" s="1459">
        <v>80.7</v>
      </c>
      <c r="Q46" s="1494"/>
    </row>
    <row r="47" spans="2:17" ht="12">
      <c r="B47" s="525">
        <v>3</v>
      </c>
      <c r="C47" s="1451" t="s">
        <v>1577</v>
      </c>
      <c r="D47" s="1452"/>
      <c r="E47" s="1452">
        <v>3010</v>
      </c>
      <c r="F47" s="1452">
        <v>649</v>
      </c>
      <c r="G47" s="1453" t="s">
        <v>1578</v>
      </c>
      <c r="H47" s="1454">
        <v>415.1</v>
      </c>
      <c r="I47" s="1455"/>
      <c r="J47" s="1456">
        <v>86.6</v>
      </c>
      <c r="K47" s="1457">
        <v>82</v>
      </c>
      <c r="L47" s="1457">
        <v>81.2</v>
      </c>
      <c r="M47" s="1461">
        <v>200</v>
      </c>
      <c r="N47" s="1457">
        <v>85.1</v>
      </c>
      <c r="O47" s="1459">
        <v>80.2</v>
      </c>
      <c r="Q47" s="1494"/>
    </row>
    <row r="48" spans="2:17" s="1495" customFormat="1" ht="12">
      <c r="B48" s="1462">
        <v>4</v>
      </c>
      <c r="C48" s="1451" t="s">
        <v>1608</v>
      </c>
      <c r="D48" s="1452"/>
      <c r="E48" s="1452">
        <v>3000</v>
      </c>
      <c r="F48" s="1452">
        <v>87</v>
      </c>
      <c r="G48" s="1453" t="s">
        <v>1568</v>
      </c>
      <c r="H48" s="1454">
        <v>416.3</v>
      </c>
      <c r="I48" s="1455"/>
      <c r="J48" s="1456">
        <v>81.6</v>
      </c>
      <c r="K48" s="1457">
        <v>82.1</v>
      </c>
      <c r="L48" s="1458">
        <v>200</v>
      </c>
      <c r="M48" s="1457">
        <v>92.7</v>
      </c>
      <c r="N48" s="1457">
        <v>80.3</v>
      </c>
      <c r="O48" s="1459">
        <v>79.6</v>
      </c>
      <c r="Q48" s="1496"/>
    </row>
    <row r="49" spans="2:17" ht="12">
      <c r="B49" s="1462">
        <v>5</v>
      </c>
      <c r="C49" s="1451" t="s">
        <v>1609</v>
      </c>
      <c r="D49" s="1452"/>
      <c r="E49" s="1452">
        <v>3002</v>
      </c>
      <c r="F49" s="1452">
        <v>467</v>
      </c>
      <c r="G49" s="1453" t="s">
        <v>1600</v>
      </c>
      <c r="H49" s="1454">
        <v>429</v>
      </c>
      <c r="I49" s="1455"/>
      <c r="J49" s="1456">
        <v>85</v>
      </c>
      <c r="K49" s="1458">
        <v>200</v>
      </c>
      <c r="L49" s="1457">
        <v>83.7</v>
      </c>
      <c r="M49" s="1457">
        <v>87.2</v>
      </c>
      <c r="N49" s="1457">
        <v>84.5</v>
      </c>
      <c r="O49" s="1459">
        <v>88.6</v>
      </c>
      <c r="Q49" s="1494"/>
    </row>
    <row r="50" spans="2:17" ht="12">
      <c r="B50" s="1462">
        <v>6</v>
      </c>
      <c r="C50" s="1451" t="s">
        <v>1610</v>
      </c>
      <c r="D50" s="1452"/>
      <c r="E50" s="1452">
        <v>3022</v>
      </c>
      <c r="F50" s="1452">
        <v>569</v>
      </c>
      <c r="G50" s="1453" t="s">
        <v>1308</v>
      </c>
      <c r="H50" s="1454">
        <v>429.5</v>
      </c>
      <c r="I50" s="1455"/>
      <c r="J50" s="1460">
        <v>200</v>
      </c>
      <c r="K50" s="1457">
        <v>95.3</v>
      </c>
      <c r="L50" s="1457">
        <v>81.1</v>
      </c>
      <c r="M50" s="1457">
        <v>85.7</v>
      </c>
      <c r="N50" s="1457">
        <v>88.4</v>
      </c>
      <c r="O50" s="1459">
        <v>79</v>
      </c>
      <c r="Q50" s="1494"/>
    </row>
    <row r="51" spans="2:17" ht="12">
      <c r="B51" s="1462">
        <v>7</v>
      </c>
      <c r="C51" s="1451" t="s">
        <v>1611</v>
      </c>
      <c r="D51" s="1452"/>
      <c r="E51" s="1452">
        <v>3006</v>
      </c>
      <c r="F51" s="1452">
        <v>175</v>
      </c>
      <c r="G51" s="1453" t="s">
        <v>1612</v>
      </c>
      <c r="H51" s="1454">
        <v>556.9</v>
      </c>
      <c r="I51" s="1455"/>
      <c r="J51" s="1456">
        <v>123.5</v>
      </c>
      <c r="K51" s="1458">
        <v>200</v>
      </c>
      <c r="L51" s="1457">
        <v>108.8</v>
      </c>
      <c r="M51" s="1457">
        <v>109.1</v>
      </c>
      <c r="N51" s="1457">
        <v>110.3</v>
      </c>
      <c r="O51" s="1459">
        <v>105.2</v>
      </c>
      <c r="Q51" s="1494"/>
    </row>
    <row r="52" spans="2:17" ht="12">
      <c r="B52" s="1462">
        <v>8</v>
      </c>
      <c r="C52" s="1451" t="s">
        <v>1602</v>
      </c>
      <c r="D52" s="1452"/>
      <c r="E52" s="1452">
        <v>3003</v>
      </c>
      <c r="F52" s="1452">
        <v>859</v>
      </c>
      <c r="G52" s="1453" t="s">
        <v>1603</v>
      </c>
      <c r="H52" s="1454">
        <v>621.3</v>
      </c>
      <c r="I52" s="1455"/>
      <c r="J52" s="1460">
        <v>200</v>
      </c>
      <c r="K52" s="1457">
        <v>200</v>
      </c>
      <c r="L52" s="1457">
        <v>114.7</v>
      </c>
      <c r="M52" s="1457">
        <v>99.8</v>
      </c>
      <c r="N52" s="1457">
        <v>101.2</v>
      </c>
      <c r="O52" s="1459">
        <v>105.6</v>
      </c>
      <c r="Q52" s="1494"/>
    </row>
    <row r="53" spans="2:17" ht="12">
      <c r="B53" s="1462">
        <v>9</v>
      </c>
      <c r="C53" s="1451" t="s">
        <v>1569</v>
      </c>
      <c r="D53" s="1452"/>
      <c r="E53" s="1452">
        <v>3022</v>
      </c>
      <c r="F53" s="1452">
        <v>468</v>
      </c>
      <c r="G53" s="1453" t="s">
        <v>1570</v>
      </c>
      <c r="H53" s="1454">
        <v>643</v>
      </c>
      <c r="I53" s="1455"/>
      <c r="J53" s="1456">
        <v>80.7</v>
      </c>
      <c r="K53" s="1457">
        <v>77.5</v>
      </c>
      <c r="L53" s="1457">
        <v>84.8</v>
      </c>
      <c r="M53" s="1457">
        <v>200</v>
      </c>
      <c r="N53" s="1457">
        <v>200</v>
      </c>
      <c r="O53" s="1463">
        <v>200</v>
      </c>
      <c r="Q53" s="1494"/>
    </row>
    <row r="54" spans="2:17" ht="12">
      <c r="B54" s="1462">
        <v>10</v>
      </c>
      <c r="C54" s="1451" t="s">
        <v>1354</v>
      </c>
      <c r="D54" s="1452"/>
      <c r="E54" s="1452">
        <v>3022</v>
      </c>
      <c r="F54" s="1452">
        <v>489</v>
      </c>
      <c r="G54" s="1453" t="s">
        <v>1613</v>
      </c>
      <c r="H54" s="1454">
        <v>654.3</v>
      </c>
      <c r="I54" s="1455"/>
      <c r="J54" s="1456">
        <v>77.5</v>
      </c>
      <c r="K54" s="1457">
        <v>200</v>
      </c>
      <c r="L54" s="1457">
        <v>90.6</v>
      </c>
      <c r="M54" s="1457">
        <v>200</v>
      </c>
      <c r="N54" s="1458">
        <v>200</v>
      </c>
      <c r="O54" s="1459">
        <v>86.2</v>
      </c>
      <c r="Q54" s="1494"/>
    </row>
    <row r="55" spans="2:17" ht="12">
      <c r="B55" s="1462">
        <v>11</v>
      </c>
      <c r="C55" s="1451" t="s">
        <v>1566</v>
      </c>
      <c r="D55" s="1452"/>
      <c r="E55" s="1452">
        <v>3013</v>
      </c>
      <c r="F55" s="1452">
        <v>112</v>
      </c>
      <c r="G55" s="1453" t="s">
        <v>1562</v>
      </c>
      <c r="H55" s="1454">
        <v>664.4</v>
      </c>
      <c r="I55" s="1455"/>
      <c r="J55" s="1456">
        <v>90.2</v>
      </c>
      <c r="K55" s="1457">
        <v>200</v>
      </c>
      <c r="L55" s="1457">
        <v>91.6</v>
      </c>
      <c r="M55" s="1457">
        <v>200</v>
      </c>
      <c r="N55" s="1457">
        <v>82.6</v>
      </c>
      <c r="O55" s="1463">
        <v>200</v>
      </c>
      <c r="Q55" s="1494"/>
    </row>
    <row r="56" spans="2:17" ht="12">
      <c r="B56" s="1462">
        <v>12</v>
      </c>
      <c r="C56" s="1451" t="s">
        <v>1579</v>
      </c>
      <c r="D56" s="1452" t="s">
        <v>85</v>
      </c>
      <c r="E56" s="1452">
        <v>3022</v>
      </c>
      <c r="F56" s="1452">
        <v>569</v>
      </c>
      <c r="G56" s="1453" t="s">
        <v>1308</v>
      </c>
      <c r="H56" s="1454">
        <v>666.2</v>
      </c>
      <c r="I56" s="1455"/>
      <c r="J56" s="1456">
        <v>92</v>
      </c>
      <c r="K56" s="1457">
        <v>89.5</v>
      </c>
      <c r="L56" s="1457">
        <v>200</v>
      </c>
      <c r="M56" s="1457">
        <v>200</v>
      </c>
      <c r="N56" s="1458">
        <v>200</v>
      </c>
      <c r="O56" s="1459">
        <v>84.7</v>
      </c>
      <c r="Q56" s="1494"/>
    </row>
    <row r="57" spans="2:17" ht="12.75" thickBot="1">
      <c r="B57" s="1464">
        <v>13</v>
      </c>
      <c r="C57" s="1465" t="s">
        <v>1604</v>
      </c>
      <c r="D57" s="1466"/>
      <c r="E57" s="1466">
        <v>3003</v>
      </c>
      <c r="F57" s="1466">
        <v>859</v>
      </c>
      <c r="G57" s="1467" t="s">
        <v>1603</v>
      </c>
      <c r="H57" s="1468">
        <v>821.1</v>
      </c>
      <c r="I57" s="1455"/>
      <c r="J57" s="1469">
        <v>107.4</v>
      </c>
      <c r="K57" s="1470">
        <v>200</v>
      </c>
      <c r="L57" s="1470">
        <v>113.7</v>
      </c>
      <c r="M57" s="1470">
        <v>200</v>
      </c>
      <c r="N57" s="1470">
        <v>200</v>
      </c>
      <c r="O57" s="1471">
        <v>200</v>
      </c>
      <c r="Q57" s="1494"/>
    </row>
  </sheetData>
  <sheetProtection/>
  <mergeCells count="6">
    <mergeCell ref="B1:O1"/>
    <mergeCell ref="B2:P2"/>
    <mergeCell ref="B4:H4"/>
    <mergeCell ref="B16:H16"/>
    <mergeCell ref="B31:H31"/>
    <mergeCell ref="B43:I43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landscape" paperSize="9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FFAM </dc:creator>
  <cp:keywords/>
  <dc:description/>
  <cp:lastModifiedBy>AEROMODELES</cp:lastModifiedBy>
  <cp:lastPrinted>2008-10-27T20:59:11Z</cp:lastPrinted>
  <dcterms:created xsi:type="dcterms:W3CDTF">2003-10-13T09:40:53Z</dcterms:created>
  <dcterms:modified xsi:type="dcterms:W3CDTF">2012-09-24T13:56:53Z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-128061972</vt:i4>
  </property>
  <property fmtid="{D5CDD505-2E9C-101B-9397-08002B2CF9AE}" pid="3" name="_NewReviewCycle">
    <vt:lpwstr/>
  </property>
  <property fmtid="{D5CDD505-2E9C-101B-9397-08002B2CF9AE}" pid="4" name="_EmailSubject">
    <vt:lpwstr>RESULTATS CH. F. VCC 2008</vt:lpwstr>
  </property>
  <property fmtid="{D5CDD505-2E9C-101B-9397-08002B2CF9AE}" pid="5" name="_AuthorEmail">
    <vt:lpwstr>jamila.e@ffam.asso.fr</vt:lpwstr>
  </property>
  <property fmtid="{D5CDD505-2E9C-101B-9397-08002B2CF9AE}" pid="6" name="_AuthorEmailDisplayName">
    <vt:lpwstr>jamila Elouassiti</vt:lpwstr>
  </property>
  <property fmtid="{D5CDD505-2E9C-101B-9397-08002B2CF9AE}" pid="7" name="_ReviewingToolsShownOnce">
    <vt:lpwstr/>
  </property>
</Properties>
</file>