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980" windowWidth="32767" windowHeight="19780" activeTab="0"/>
  </bookViews>
  <sheets>
    <sheet name="VL Extérieur" sheetId="1" r:id="rId1"/>
    <sheet name="VL Intérieur" sheetId="2" r:id="rId2"/>
    <sheet name="F3F" sheetId="3" r:id="rId3"/>
    <sheet name="F5J" sheetId="4" r:id="rId4"/>
    <sheet name="F1E" sheetId="5" r:id="rId5"/>
    <sheet name="F3B" sheetId="6" r:id="rId6"/>
  </sheets>
  <definedNames>
    <definedName name="_xlnm.Print_Titles" localSheetId="1">'VL Intérieur'!$1:$3</definedName>
    <definedName name="_xlnm.Print_Area" localSheetId="1">'VL Intérieur'!$B$1:$O$62</definedName>
  </definedNames>
  <calcPr fullCalcOnLoad="1"/>
</workbook>
</file>

<file path=xl/sharedStrings.xml><?xml version="1.0" encoding="utf-8"?>
<sst xmlns="http://schemas.openxmlformats.org/spreadsheetml/2006/main" count="2092" uniqueCount="733">
  <si>
    <t>Place</t>
  </si>
  <si>
    <t>Intitulé du club</t>
  </si>
  <si>
    <t>N° club</t>
  </si>
  <si>
    <t>NOM Prénom</t>
  </si>
  <si>
    <t>C/J</t>
  </si>
  <si>
    <t>LAM</t>
  </si>
  <si>
    <t>Résultat</t>
  </si>
  <si>
    <t>Vol 1</t>
  </si>
  <si>
    <t>Vol 2</t>
  </si>
  <si>
    <t>Vol 3</t>
  </si>
  <si>
    <t>Vol 4</t>
  </si>
  <si>
    <t>Vol 5</t>
  </si>
  <si>
    <t>Vol 6</t>
  </si>
  <si>
    <t xml:space="preserve"> Championnat de France de vol libre d'intérieur</t>
  </si>
  <si>
    <r>
      <t xml:space="preserve">F1D  </t>
    </r>
    <r>
      <rPr>
        <i/>
        <sz val="14"/>
        <rFont val="Arial"/>
        <family val="2"/>
      </rPr>
      <t>(titre de champion de France)</t>
    </r>
  </si>
  <si>
    <r>
      <t xml:space="preserve">F1L  </t>
    </r>
    <r>
      <rPr>
        <i/>
        <sz val="14"/>
        <rFont val="Arial"/>
        <family val="2"/>
      </rPr>
      <t>(titre de champion national)</t>
    </r>
  </si>
  <si>
    <t>22 et 23 Août 2020 - Treize Vents (Sèvres Anjou Modélisme)</t>
  </si>
  <si>
    <r>
      <t xml:space="preserve">Micro 35 Cadet et Junior  </t>
    </r>
    <r>
      <rPr>
        <i/>
        <sz val="14"/>
        <rFont val="Arial"/>
        <family val="2"/>
      </rPr>
      <t>(titre de champion national)</t>
    </r>
  </si>
  <si>
    <r>
      <t xml:space="preserve">Micro 35 Senior  </t>
    </r>
    <r>
      <rPr>
        <i/>
        <sz val="14"/>
        <rFont val="Arial"/>
        <family val="2"/>
      </rPr>
      <t>(titre de champion national)</t>
    </r>
  </si>
  <si>
    <r>
      <t xml:space="preserve">F1M  </t>
    </r>
    <r>
      <rPr>
        <i/>
        <sz val="14"/>
        <rFont val="Arial"/>
        <family val="2"/>
      </rPr>
      <t>(titre de champion national)</t>
    </r>
  </si>
  <si>
    <t>CHAMPION ROBERT</t>
  </si>
  <si>
    <t>CVL</t>
  </si>
  <si>
    <t>0102</t>
  </si>
  <si>
    <t>CLUB AEROMODELISTE DE TOURAINE</t>
  </si>
  <si>
    <t>BROUANT NICOLAS</t>
  </si>
  <si>
    <t>IF</t>
  </si>
  <si>
    <t>0612</t>
  </si>
  <si>
    <t>MODELE AIR CLUB DE MANDRES</t>
  </si>
  <si>
    <t>MORICEAU BERTRAND</t>
  </si>
  <si>
    <t>PL</t>
  </si>
  <si>
    <t>0698</t>
  </si>
  <si>
    <t>SEVRES ANJOU MODELISME</t>
  </si>
  <si>
    <t>LOC H EWEN</t>
  </si>
  <si>
    <t>ROMPION DENIS</t>
  </si>
  <si>
    <t>MARCHAND GABRIEL</t>
  </si>
  <si>
    <t>MARTINEAU ALBAN</t>
  </si>
  <si>
    <t>KELLER JEAN-MAURICE</t>
  </si>
  <si>
    <t>BROCHARD GEORGES</t>
  </si>
  <si>
    <t>PAILHE PIERRE</t>
  </si>
  <si>
    <t>NA</t>
  </si>
  <si>
    <t>0580</t>
  </si>
  <si>
    <t>ASS.AEROMOD. ALPHONSE PENAUD</t>
  </si>
  <si>
    <t>GRAVOUIL CHRISTIAN</t>
  </si>
  <si>
    <t>THUBINEAU LÉO</t>
  </si>
  <si>
    <t>C</t>
  </si>
  <si>
    <t>DIARD ANTONIN</t>
  </si>
  <si>
    <t>CROSNIER ELIOTT</t>
  </si>
  <si>
    <t>J</t>
  </si>
  <si>
    <t>ROUSSEAU ETHAN</t>
  </si>
  <si>
    <t>SYLVAIN ANTOINE</t>
  </si>
  <si>
    <t>MARTINEAU MATHIS</t>
  </si>
  <si>
    <t>THUBINEAU LEO</t>
  </si>
  <si>
    <t>GHESQUIERE EVA</t>
  </si>
  <si>
    <t>ROMPION BAPTISTE</t>
  </si>
  <si>
    <t>THUBINEAU JULES</t>
  </si>
  <si>
    <t>BARBERIS DIDIER</t>
  </si>
  <si>
    <t>MARILIER THIERRY</t>
  </si>
  <si>
    <t>DESLOGES BAZILE HUGO</t>
  </si>
  <si>
    <t>NOM</t>
  </si>
  <si>
    <t>Prénom</t>
  </si>
  <si>
    <t>LIGUE</t>
  </si>
  <si>
    <t>CLUB</t>
  </si>
  <si>
    <t>VOL 1</t>
  </si>
  <si>
    <t>VOL 2</t>
  </si>
  <si>
    <t>VOL 3</t>
  </si>
  <si>
    <t>VOL 4</t>
  </si>
  <si>
    <t>VOL 5</t>
  </si>
  <si>
    <t>Total Points</t>
  </si>
  <si>
    <t>Fly Off 1</t>
  </si>
  <si>
    <t>Fly Off 2</t>
  </si>
  <si>
    <t>Maxi demandé</t>
  </si>
  <si>
    <t>Temps maxi réalisé</t>
  </si>
  <si>
    <t>Immatriculation</t>
  </si>
  <si>
    <t>Temps</t>
  </si>
  <si>
    <t>Points</t>
  </si>
  <si>
    <t>temps</t>
  </si>
  <si>
    <t>CHABOT</t>
  </si>
  <si>
    <t>Jean-Marie</t>
  </si>
  <si>
    <t>LAM CVL</t>
  </si>
  <si>
    <t>102 - CA Touraine</t>
  </si>
  <si>
    <t>FRA-193</t>
  </si>
  <si>
    <t xml:space="preserve">TRACHEZ </t>
  </si>
  <si>
    <t>Alexandre</t>
  </si>
  <si>
    <t>LAM NA</t>
  </si>
  <si>
    <t>257 - CA Azay le Brulé</t>
  </si>
  <si>
    <t>FRA148</t>
  </si>
  <si>
    <t>TRACHEZ</t>
  </si>
  <si>
    <t>Clarisse</t>
  </si>
  <si>
    <t>258 - CA Azay le Brulé</t>
  </si>
  <si>
    <t>FRA698</t>
  </si>
  <si>
    <t>RIGAULT</t>
  </si>
  <si>
    <t>Mickael</t>
  </si>
  <si>
    <t>FRA4856</t>
  </si>
  <si>
    <t>Sabine</t>
  </si>
  <si>
    <t>257-151</t>
  </si>
  <si>
    <t xml:space="preserve">DESLOGES- BASILE </t>
  </si>
  <si>
    <t>Hugo</t>
  </si>
  <si>
    <t>LAM PL</t>
  </si>
  <si>
    <t>698 - Sèvre Anjou Modélisme</t>
  </si>
  <si>
    <t>698-0901</t>
  </si>
  <si>
    <t>DRAPEAU</t>
  </si>
  <si>
    <t>Jean-Luc</t>
  </si>
  <si>
    <t>257-05</t>
  </si>
  <si>
    <t>Bernard</t>
  </si>
  <si>
    <t>257-29</t>
  </si>
  <si>
    <t>André</t>
  </si>
  <si>
    <t>257-149</t>
  </si>
  <si>
    <t>ROUX</t>
  </si>
  <si>
    <t>Alain</t>
  </si>
  <si>
    <t>FRA-108</t>
  </si>
  <si>
    <t>GADAL</t>
  </si>
  <si>
    <t>Christophe</t>
  </si>
  <si>
    <t>FRA30742</t>
  </si>
  <si>
    <t>JALLET</t>
  </si>
  <si>
    <t>Yvon</t>
  </si>
  <si>
    <t>77 - VL Moncontourois</t>
  </si>
  <si>
    <t>77-13</t>
  </si>
  <si>
    <t>Aurélie</t>
  </si>
  <si>
    <t>FRA150</t>
  </si>
  <si>
    <t>CHAMPION</t>
  </si>
  <si>
    <t>Robert</t>
  </si>
  <si>
    <t>102-01</t>
  </si>
  <si>
    <t>CHEVENARD</t>
  </si>
  <si>
    <t>Didier</t>
  </si>
  <si>
    <t>LAM CE</t>
  </si>
  <si>
    <t>1601 VLB</t>
  </si>
  <si>
    <t>MARQUOIS</t>
  </si>
  <si>
    <t>77-01</t>
  </si>
  <si>
    <t xml:space="preserve">AL SALOUM   </t>
  </si>
  <si>
    <t>Omar</t>
  </si>
  <si>
    <t>257-83</t>
  </si>
  <si>
    <t>LAURA</t>
  </si>
  <si>
    <t>Nathan</t>
  </si>
  <si>
    <t>FRA -208</t>
  </si>
  <si>
    <t xml:space="preserve">CROSNIER     </t>
  </si>
  <si>
    <t>Eliott</t>
  </si>
  <si>
    <t>698-1512</t>
  </si>
  <si>
    <t>Théo</t>
  </si>
  <si>
    <t>FRA -408</t>
  </si>
  <si>
    <t>Johan</t>
  </si>
  <si>
    <t>FRA -608</t>
  </si>
  <si>
    <t xml:space="preserve"> Championnat de France de Motoplaneur électrique de durée thermique (F5J)</t>
  </si>
  <si>
    <t>19/20 septembre 2020 - Feillens (Modèle Club du Val de Saône)</t>
  </si>
  <si>
    <r>
      <t>Championnat de France F5J</t>
    </r>
    <r>
      <rPr>
        <b/>
        <i/>
        <sz val="11"/>
        <rFont val="Arial"/>
        <family val="2"/>
      </rPr>
      <t xml:space="preserve"> </t>
    </r>
  </si>
  <si>
    <t xml:space="preserve"> Prénom</t>
  </si>
  <si>
    <t>C/J   (2)</t>
  </si>
  <si>
    <t>DEPT</t>
  </si>
  <si>
    <r>
      <t xml:space="preserve">Résultat 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(3)</t>
    </r>
  </si>
  <si>
    <t>Fly-Off</t>
  </si>
  <si>
    <t>Qualif</t>
  </si>
  <si>
    <t>Vol 7</t>
  </si>
  <si>
    <t>Vol 8</t>
  </si>
  <si>
    <t>1</t>
  </si>
  <si>
    <t>GALLET</t>
  </si>
  <si>
    <t>ADRIEN</t>
  </si>
  <si>
    <t>LAMNOR</t>
  </si>
  <si>
    <t>DEPT076</t>
  </si>
  <si>
    <t>0987</t>
  </si>
  <si>
    <t>ASSOCIATION MODELISTE DE LA VALLEE DE LA BRESLE NORMANDIE PICARDIE</t>
  </si>
  <si>
    <t>*780,8</t>
  </si>
  <si>
    <t>FILLIOL</t>
  </si>
  <si>
    <t>FREDERIC</t>
  </si>
  <si>
    <t>LAMAURA</t>
  </si>
  <si>
    <t>DEPT063</t>
  </si>
  <si>
    <t>0859</t>
  </si>
  <si>
    <t>GERZAT AEROMODELISME PASSION</t>
  </si>
  <si>
    <t>*859,2</t>
  </si>
  <si>
    <t>MOQUEREAU</t>
  </si>
  <si>
    <t>IVAN</t>
  </si>
  <si>
    <t>LAMBFC</t>
  </si>
  <si>
    <t>DEPT089</t>
  </si>
  <si>
    <t>0409</t>
  </si>
  <si>
    <t>GROUPE A. MAILLOTIN</t>
  </si>
  <si>
    <t>*878,6</t>
  </si>
  <si>
    <t>BOUDET</t>
  </si>
  <si>
    <t>JEAN-FRANCOIS</t>
  </si>
  <si>
    <t>LAMCVL</t>
  </si>
  <si>
    <t>DEPT028</t>
  </si>
  <si>
    <t>0882</t>
  </si>
  <si>
    <t>AERO MODEL CLUB DE CHATEAUDUN</t>
  </si>
  <si>
    <t>*591,7</t>
  </si>
  <si>
    <t>SIMONNEAUD</t>
  </si>
  <si>
    <t>CLAUDE</t>
  </si>
  <si>
    <t>*796</t>
  </si>
  <si>
    <t>HURET</t>
  </si>
  <si>
    <t>JACQUES</t>
  </si>
  <si>
    <t>LAMNA</t>
  </si>
  <si>
    <t>DEPT079</t>
  </si>
  <si>
    <t>0008</t>
  </si>
  <si>
    <t>R.M.C. THOUARSAIS</t>
  </si>
  <si>
    <t>*562,1</t>
  </si>
  <si>
    <t>COSTE</t>
  </si>
  <si>
    <t>JEAN PHILIPPE</t>
  </si>
  <si>
    <t>DEPT001</t>
  </si>
  <si>
    <t>0553</t>
  </si>
  <si>
    <t>MODEL CLUB DU VAL DE SAONE</t>
  </si>
  <si>
    <t>*901,9</t>
  </si>
  <si>
    <t>THION</t>
  </si>
  <si>
    <t>JEROME</t>
  </si>
  <si>
    <t>LAMIF</t>
  </si>
  <si>
    <t>CDAM091</t>
  </si>
  <si>
    <t>0979</t>
  </si>
  <si>
    <t>MODEL CLUB BUXEEN</t>
  </si>
  <si>
    <t>*323,7</t>
  </si>
  <si>
    <t>AUGROS</t>
  </si>
  <si>
    <t>JEAN LOUIS</t>
  </si>
  <si>
    <t>*837,2</t>
  </si>
  <si>
    <t>BINET</t>
  </si>
  <si>
    <t>DEPT041</t>
  </si>
  <si>
    <t>0340</t>
  </si>
  <si>
    <t>RADIO MODEL CLUB DE VINEUIL</t>
  </si>
  <si>
    <t>*799,6</t>
  </si>
  <si>
    <t>MEDARD</t>
  </si>
  <si>
    <t>PATRICK</t>
  </si>
  <si>
    <t>0497</t>
  </si>
  <si>
    <t>LES AILES SILENCIEUSES</t>
  </si>
  <si>
    <t>*905,3</t>
  </si>
  <si>
    <t>ANDRE</t>
  </si>
  <si>
    <t>JEREMY</t>
  </si>
  <si>
    <t>DEPT016</t>
  </si>
  <si>
    <t>0018</t>
  </si>
  <si>
    <t>AILES SILENCIEUSES DE BALZAC</t>
  </si>
  <si>
    <t>*970,8</t>
  </si>
  <si>
    <t>PHILIPPE</t>
  </si>
  <si>
    <t>QUENTIN</t>
  </si>
  <si>
    <t>LAMBRE</t>
  </si>
  <si>
    <t>DEPT029</t>
  </si>
  <si>
    <t>0666</t>
  </si>
  <si>
    <t>C. A. DE QUIMPER ET DE CORNOUAILLE</t>
  </si>
  <si>
    <t>*697,7</t>
  </si>
  <si>
    <t>WILMOT</t>
  </si>
  <si>
    <t>BERTRAND</t>
  </si>
  <si>
    <t>LAMHDF</t>
  </si>
  <si>
    <t>CDAM059</t>
  </si>
  <si>
    <t>0837</t>
  </si>
  <si>
    <t>FLANDRE RADIO MODELISME</t>
  </si>
  <si>
    <t>*712,1</t>
  </si>
  <si>
    <t>ROMAIN</t>
  </si>
  <si>
    <t>*844,5</t>
  </si>
  <si>
    <t>GUILLAUME</t>
  </si>
  <si>
    <t>*732,1</t>
  </si>
  <si>
    <t>DE RUFFRAY</t>
  </si>
  <si>
    <t>GAETAN</t>
  </si>
  <si>
    <t>0154</t>
  </si>
  <si>
    <t>AERO CLUB DES CIGOGNES</t>
  </si>
  <si>
    <t>*321,1</t>
  </si>
  <si>
    <t>LE MESLE</t>
  </si>
  <si>
    <t>PIERRE LOUIS</t>
  </si>
  <si>
    <t>*239,5</t>
  </si>
  <si>
    <t>FRANCONVILLE</t>
  </si>
  <si>
    <t>*746,1</t>
  </si>
  <si>
    <t>PAGNOUX</t>
  </si>
  <si>
    <t>DIDIER</t>
  </si>
  <si>
    <t>*516,8</t>
  </si>
  <si>
    <t>CUTIVET</t>
  </si>
  <si>
    <t>THIERRY</t>
  </si>
  <si>
    <t>0572</t>
  </si>
  <si>
    <t>SPORT A. - 01 MEXIMIEUX</t>
  </si>
  <si>
    <t>*0,0</t>
  </si>
  <si>
    <t>PAUL</t>
  </si>
  <si>
    <t>*476,6</t>
  </si>
  <si>
    <t>DARGNIES</t>
  </si>
  <si>
    <t>SOSTHENE</t>
  </si>
  <si>
    <t>*317,5</t>
  </si>
  <si>
    <t>ELLIOT</t>
  </si>
  <si>
    <t>*505,4</t>
  </si>
  <si>
    <t>BECHEPAY</t>
  </si>
  <si>
    <t>GILLES</t>
  </si>
  <si>
    <t>LAMPL</t>
  </si>
  <si>
    <t>CDAM044</t>
  </si>
  <si>
    <t>0070</t>
  </si>
  <si>
    <t>M. A. C. DE LOIRE ATLANTIQUE</t>
  </si>
  <si>
    <t>*560,4</t>
  </si>
  <si>
    <t>CHANSARD</t>
  </si>
  <si>
    <t>NICOLAS</t>
  </si>
  <si>
    <t>CRINQUAND</t>
  </si>
  <si>
    <t>DEPT025</t>
  </si>
  <si>
    <t>0994</t>
  </si>
  <si>
    <t>RADIO MODELE CLUB LES BALBUZARDS</t>
  </si>
  <si>
    <t>*116,6</t>
  </si>
  <si>
    <t>DAMEME</t>
  </si>
  <si>
    <t>ALAIN</t>
  </si>
  <si>
    <t>DEPT060</t>
  </si>
  <si>
    <t>0669</t>
  </si>
  <si>
    <t>LES TROIS PENTES</t>
  </si>
  <si>
    <t>*479,3</t>
  </si>
  <si>
    <t>BOUGETTE</t>
  </si>
  <si>
    <t>GUILHEM</t>
  </si>
  <si>
    <t>LAMOCC</t>
  </si>
  <si>
    <t>CDAM034</t>
  </si>
  <si>
    <t>0253</t>
  </si>
  <si>
    <t>AMICALE MODELISTE VALLEE DE L HERAULT</t>
  </si>
  <si>
    <t>*549,5</t>
  </si>
  <si>
    <t>SUSS</t>
  </si>
  <si>
    <t>DEPT026</t>
  </si>
  <si>
    <t>0703</t>
  </si>
  <si>
    <t>AERO-CLUB ROYANS-VERCORS MODELISME</t>
  </si>
  <si>
    <t>*654,9</t>
  </si>
  <si>
    <t>RABIANT</t>
  </si>
  <si>
    <t>DANIEL</t>
  </si>
  <si>
    <t>*704,5</t>
  </si>
  <si>
    <t>LEJEUNE</t>
  </si>
  <si>
    <t>REMI</t>
  </si>
  <si>
    <t>*371,3</t>
  </si>
  <si>
    <t>ROBERT</t>
  </si>
  <si>
    <t>CDAM037</t>
  </si>
  <si>
    <t>SEGOUIN</t>
  </si>
  <si>
    <t>OLIVIER</t>
  </si>
  <si>
    <t>*467,0</t>
  </si>
  <si>
    <t>BILQUEY</t>
  </si>
  <si>
    <t>DEPT070</t>
  </si>
  <si>
    <t>0389</t>
  </si>
  <si>
    <t>AMC DE VESOUL QUINCEY</t>
  </si>
  <si>
    <t>*18,9</t>
  </si>
  <si>
    <t>LILIAN</t>
  </si>
  <si>
    <t>PUJOL</t>
  </si>
  <si>
    <t>MARC</t>
  </si>
  <si>
    <t>0569</t>
  </si>
  <si>
    <t>CHOUETTE CLUB</t>
  </si>
  <si>
    <t>*257,2</t>
  </si>
  <si>
    <t>MALABAT</t>
  </si>
  <si>
    <t>MICHEL</t>
  </si>
  <si>
    <t>CDAM078</t>
  </si>
  <si>
    <t>0196</t>
  </si>
  <si>
    <t>MODEL CLUB DE LA COUR ROLAND</t>
  </si>
  <si>
    <t>*681,1</t>
  </si>
  <si>
    <t>GOUILLON</t>
  </si>
  <si>
    <t>ALEX</t>
  </si>
  <si>
    <t>0267</t>
  </si>
  <si>
    <t>LA CROIX DU SUD</t>
  </si>
  <si>
    <t>*332,5</t>
  </si>
  <si>
    <t>HERVE</t>
  </si>
  <si>
    <t>*641,4</t>
  </si>
  <si>
    <t>DORMOY</t>
  </si>
  <si>
    <t>PIERRE</t>
  </si>
  <si>
    <t>0512</t>
  </si>
  <si>
    <t>LES COUCOUS D ETAMPES</t>
  </si>
  <si>
    <t>PERCHERON</t>
  </si>
  <si>
    <t>*550,4</t>
  </si>
  <si>
    <t>DE VULPIAN</t>
  </si>
  <si>
    <t>ALEXANDRE</t>
  </si>
  <si>
    <t>*496,7</t>
  </si>
  <si>
    <t>LEGRAND</t>
  </si>
  <si>
    <t>CDAM018</t>
  </si>
  <si>
    <t>0675</t>
  </si>
  <si>
    <t>CLUB MODELISTE SAINT AMANDOIS</t>
  </si>
  <si>
    <t>CAMIER</t>
  </si>
  <si>
    <t>*271,7</t>
  </si>
  <si>
    <t>GOGNAT</t>
  </si>
  <si>
    <t>0410</t>
  </si>
  <si>
    <t>AEROMODELE CLUB DU PAYS DE MONTBELIARD</t>
  </si>
  <si>
    <t>*509,5</t>
  </si>
  <si>
    <t>LANDOLFI</t>
  </si>
  <si>
    <t>CHRISTIAN</t>
  </si>
  <si>
    <t>0037</t>
  </si>
  <si>
    <t>VAYRES MODELO</t>
  </si>
  <si>
    <t>*591,1</t>
  </si>
  <si>
    <t>PRZYSIECKI</t>
  </si>
  <si>
    <t>BERNARD</t>
  </si>
  <si>
    <t>*421,1</t>
  </si>
  <si>
    <t>PIZANTI</t>
  </si>
  <si>
    <t>PONCHANT</t>
  </si>
  <si>
    <t>0546</t>
  </si>
  <si>
    <t>M. A. C. COMMANDANT TULASNE</t>
  </si>
  <si>
    <t>*420,9</t>
  </si>
  <si>
    <t>SENOUQUE</t>
  </si>
  <si>
    <t>BAPTISTE</t>
  </si>
  <si>
    <t>GROZ</t>
  </si>
  <si>
    <t>MARIE ANGE</t>
  </si>
  <si>
    <t>CHALIMON</t>
  </si>
  <si>
    <t>CDAM027</t>
  </si>
  <si>
    <t>0233</t>
  </si>
  <si>
    <t>CLUB MODELISTE DU VEXIN</t>
  </si>
  <si>
    <t>*501,2</t>
  </si>
  <si>
    <t>AURELIEN</t>
  </si>
  <si>
    <t>*353,0</t>
  </si>
  <si>
    <t>PEAN</t>
  </si>
  <si>
    <t>*310,2</t>
  </si>
  <si>
    <t>TALOUR</t>
  </si>
  <si>
    <t>CDAM056</t>
  </si>
  <si>
    <t>0944</t>
  </si>
  <si>
    <t>AERO MODELE CLUB DU GOLFE</t>
  </si>
  <si>
    <t>BRAUD</t>
  </si>
  <si>
    <t>LIONEL</t>
  </si>
  <si>
    <t>DEPT031</t>
  </si>
  <si>
    <t>0574</t>
  </si>
  <si>
    <t>C. A. AIRBUS FRANCE TOULOUSE</t>
  </si>
  <si>
    <t>DIEUMEGARD</t>
  </si>
  <si>
    <t>PIC</t>
  </si>
  <si>
    <t>JEAN YVES</t>
  </si>
  <si>
    <t>LAMGE</t>
  </si>
  <si>
    <t>DEPT008</t>
  </si>
  <si>
    <t>0042</t>
  </si>
  <si>
    <t>CLUB AEROMODELISME ROGER SOMMER</t>
  </si>
  <si>
    <t>*281,8</t>
  </si>
  <si>
    <t>VIOLON</t>
  </si>
  <si>
    <t>GERARD</t>
  </si>
  <si>
    <t>SELLIER</t>
  </si>
  <si>
    <t>CDAM042</t>
  </si>
  <si>
    <t>0180</t>
  </si>
  <si>
    <t>RADIO MODEL CLUB ROANNAIS</t>
  </si>
  <si>
    <t>*157,1</t>
  </si>
  <si>
    <t>PENNING</t>
  </si>
  <si>
    <t>ANDRIES-JAN</t>
  </si>
  <si>
    <t>*344,4</t>
  </si>
  <si>
    <t>MOGNOL</t>
  </si>
  <si>
    <t>STEPHANE</t>
  </si>
  <si>
    <t>0286</t>
  </si>
  <si>
    <t>MODEL AIR CLUB DE GRAY</t>
  </si>
  <si>
    <t>CAYRE</t>
  </si>
  <si>
    <t>FRANCK</t>
  </si>
  <si>
    <t>Un tableau pour chaque catégorie si le championnat comporte plusieurs catégories. Mentionner entre parenthèses le titre décerné : "titre de champion de France", "titre de champion national", ....</t>
  </si>
  <si>
    <t xml:space="preserve">Mention éventuelle cadet (C) ou junior (J) </t>
  </si>
  <si>
    <t>Score (nombre de points) ou temps ou vitesse, ….</t>
  </si>
  <si>
    <t xml:space="preserve"> Championnat de France de Planeur de Vol de Pente RC (F3F)</t>
  </si>
  <si>
    <t>18 au 20 Septembre 2020 - Escueillens / Laurac / Saint Ferriol (Tête en l'Air)</t>
  </si>
  <si>
    <t>Championnat de France F3F</t>
  </si>
  <si>
    <t>Nom et Prénom</t>
  </si>
  <si>
    <r>
      <t xml:space="preserve">C/J   </t>
    </r>
    <r>
      <rPr>
        <i/>
        <sz val="11"/>
        <rFont val="Arial"/>
        <family val="2"/>
      </rPr>
      <t>(2)</t>
    </r>
  </si>
  <si>
    <t>N° Ligue</t>
  </si>
  <si>
    <r>
      <t>Vol 1</t>
    </r>
    <r>
      <rPr>
        <sz val="11"/>
        <rFont val="Arial"/>
        <family val="2"/>
      </rPr>
      <t xml:space="preserve">  </t>
    </r>
    <r>
      <rPr>
        <i/>
        <sz val="11"/>
        <rFont val="Arial"/>
        <family val="2"/>
      </rPr>
      <t>(4)</t>
    </r>
  </si>
  <si>
    <r>
      <t xml:space="preserve">Vol 2  </t>
    </r>
    <r>
      <rPr>
        <i/>
        <sz val="11"/>
        <rFont val="Arial"/>
        <family val="2"/>
      </rPr>
      <t>(4)</t>
    </r>
  </si>
  <si>
    <r>
      <t xml:space="preserve">Vol 3  </t>
    </r>
    <r>
      <rPr>
        <i/>
        <sz val="11"/>
        <rFont val="Arial"/>
        <family val="2"/>
      </rPr>
      <t>(4)</t>
    </r>
  </si>
  <si>
    <r>
      <t xml:space="preserve">Vol 4  </t>
    </r>
    <r>
      <rPr>
        <i/>
        <sz val="11"/>
        <rFont val="Arial"/>
        <family val="2"/>
      </rPr>
      <t>(4)</t>
    </r>
  </si>
  <si>
    <r>
      <t xml:space="preserve">Vol 5  </t>
    </r>
    <r>
      <rPr>
        <i/>
        <sz val="11"/>
        <rFont val="Arial"/>
        <family val="2"/>
      </rPr>
      <t>(4)</t>
    </r>
  </si>
  <si>
    <t>DEGUELLE Jean-Bastien</t>
  </si>
  <si>
    <t>TETE EN L AIR (31)</t>
  </si>
  <si>
    <t>2</t>
  </si>
  <si>
    <t>HOURS Fréderic</t>
  </si>
  <si>
    <t>A. N. E. G.</t>
  </si>
  <si>
    <t>3</t>
  </si>
  <si>
    <t>KUGLER Lucas</t>
  </si>
  <si>
    <t>CLUB SAINT EXUPERY</t>
  </si>
  <si>
    <t>4</t>
  </si>
  <si>
    <t xml:space="preserve">LANES Philippe </t>
  </si>
  <si>
    <t>LAMPACA</t>
  </si>
  <si>
    <t>MODELE AIR CLUB DE CANNES</t>
  </si>
  <si>
    <t>5</t>
  </si>
  <si>
    <t>DIATA Pierre</t>
  </si>
  <si>
    <t>AEROMODELISME LISLOIS  (32)</t>
  </si>
  <si>
    <t>6</t>
  </si>
  <si>
    <t>CARLIN Joël</t>
  </si>
  <si>
    <t>7</t>
  </si>
  <si>
    <t>GABANON Aubry</t>
  </si>
  <si>
    <t>8</t>
  </si>
  <si>
    <t xml:space="preserve">KREBS Michael </t>
  </si>
  <si>
    <t>ASS. MODELISTES BRIGNOLAIS</t>
  </si>
  <si>
    <t>9</t>
  </si>
  <si>
    <t>RICCOBONO Stéphane</t>
  </si>
  <si>
    <t>0693</t>
  </si>
  <si>
    <t>ESCADRE AEROMODELISTE DE CALLIAN</t>
  </si>
  <si>
    <t>10</t>
  </si>
  <si>
    <t>LANES Sébastien</t>
  </si>
  <si>
    <t>11</t>
  </si>
  <si>
    <t>FRICKE Andréas</t>
  </si>
  <si>
    <t>CLUB AEROMODELISME EOLE DE MURET  (31)</t>
  </si>
  <si>
    <t>12</t>
  </si>
  <si>
    <t>DELARBRE Thomas</t>
  </si>
  <si>
    <t>13</t>
  </si>
  <si>
    <t xml:space="preserve">DELARBRE Serge </t>
  </si>
  <si>
    <t>14</t>
  </si>
  <si>
    <t>BRAHIER Mickael</t>
  </si>
  <si>
    <t>15</t>
  </si>
  <si>
    <t>LAFARGE Pascal</t>
  </si>
  <si>
    <t>V.D.P. BRIVE LES MILANS</t>
  </si>
  <si>
    <t>16</t>
  </si>
  <si>
    <t>DALL'AVA Hervé</t>
  </si>
  <si>
    <t>17</t>
  </si>
  <si>
    <t>KUGLER Jacky</t>
  </si>
  <si>
    <t>18</t>
  </si>
  <si>
    <t>RONDEL Pierre</t>
  </si>
  <si>
    <t>BRIE ALPES SOARING (B.A.S.)</t>
  </si>
  <si>
    <t>19</t>
  </si>
  <si>
    <t>MARIN Joël</t>
  </si>
  <si>
    <t>20</t>
  </si>
  <si>
    <t>MONET Olivier</t>
  </si>
  <si>
    <t>MODEL ARVERT CLUB 17</t>
  </si>
  <si>
    <t>21</t>
  </si>
  <si>
    <t>BARRABES Matthieu</t>
  </si>
  <si>
    <t>0380</t>
  </si>
  <si>
    <t>Air Club Adour</t>
  </si>
  <si>
    <t>22</t>
  </si>
  <si>
    <t>DAVIET Sylvain</t>
  </si>
  <si>
    <t>0069</t>
  </si>
  <si>
    <t>23</t>
  </si>
  <si>
    <t>SORBA Remy</t>
  </si>
  <si>
    <t>24</t>
  </si>
  <si>
    <t>CHABAUD Sébastien</t>
  </si>
  <si>
    <t>CLUB MODELISTE DES HAUTES BARONNIES</t>
  </si>
  <si>
    <t>25</t>
  </si>
  <si>
    <t>FOUCHER Jean-Luc</t>
  </si>
  <si>
    <t>26</t>
  </si>
  <si>
    <t>DELMAS Damien</t>
  </si>
  <si>
    <t>27</t>
  </si>
  <si>
    <t>VAISSIER Pascal</t>
  </si>
  <si>
    <t>0895</t>
  </si>
  <si>
    <t>28</t>
  </si>
  <si>
    <t>MARCAIS Vincent</t>
  </si>
  <si>
    <t>29</t>
  </si>
  <si>
    <t>DESANDRE Alain</t>
  </si>
  <si>
    <t>30</t>
  </si>
  <si>
    <t>HENNINOT Rolland</t>
  </si>
  <si>
    <t>0875</t>
  </si>
  <si>
    <t>MERVILLE AEROMODELISME CLUB</t>
  </si>
  <si>
    <t>Un tableau pour chaque catégorie si le championnat comporte plusieurs catégories. Mentionner entre parenthèses le type de titre délivré (titre de champion de France, titre de champion national, ….)</t>
  </si>
  <si>
    <t xml:space="preserve">Le cas échéant, mention cadet (C) ou junior (J) </t>
  </si>
  <si>
    <t>Mentionner les résultats des différents vols (ou manches) en portant en caractères gras ceux pris en compte pour le résultat en colonne H.</t>
  </si>
  <si>
    <t xml:space="preserve"> Championnat de France de Planeur à guidage automatique (F1E)</t>
  </si>
  <si>
    <t>26 septembre 2020 - St Jean-de-sauves (86) - (CA Azay-le-Brûlé)</t>
  </si>
  <si>
    <r>
      <t xml:space="preserve">F1E </t>
    </r>
    <r>
      <rPr>
        <i/>
        <sz val="10"/>
        <rFont val="Arial"/>
        <family val="2"/>
      </rPr>
      <t>(titre de champion de France)</t>
    </r>
  </si>
  <si>
    <r>
      <t xml:space="preserve">F1E </t>
    </r>
    <r>
      <rPr>
        <i/>
        <sz val="10"/>
        <rFont val="Arial"/>
        <family val="2"/>
      </rPr>
      <t>(titre de champion de France juniors)</t>
    </r>
  </si>
  <si>
    <t xml:space="preserve"> Championnat de France planeur multi épreuves RC (F3B)</t>
  </si>
  <si>
    <t>3 et 4 octobre 2020 - Avanton (ACP Modélisme – Les Ailes du Futur)</t>
  </si>
  <si>
    <r>
      <rPr>
        <b/>
        <i/>
        <sz val="14"/>
        <rFont val="Arial"/>
        <family val="2"/>
      </rPr>
      <t xml:space="preserve">Catégorie internationale F3B </t>
    </r>
    <r>
      <rPr>
        <i/>
        <sz val="14"/>
        <rFont val="Arial"/>
        <family val="2"/>
      </rPr>
      <t>(titre de champion de France)</t>
    </r>
  </si>
  <si>
    <r>
      <rPr>
        <b/>
        <sz val="10"/>
        <color indexed="8"/>
        <rFont val="Arial"/>
        <family val="2"/>
      </rPr>
      <t>Manche 1</t>
    </r>
    <r>
      <rPr>
        <sz val="10"/>
        <color indexed="8"/>
        <rFont val="Arial"/>
        <family val="2"/>
      </rPr>
      <t xml:space="preserve"> – Round 1</t>
    </r>
  </si>
  <si>
    <r>
      <rPr>
        <b/>
        <sz val="10"/>
        <color indexed="8"/>
        <rFont val="Arial"/>
        <family val="2"/>
      </rPr>
      <t>Manche 2</t>
    </r>
    <r>
      <rPr>
        <sz val="10"/>
        <color indexed="8"/>
        <rFont val="Arial"/>
        <family val="2"/>
      </rPr>
      <t xml:space="preserve"> – Round 2</t>
    </r>
  </si>
  <si>
    <r>
      <rPr>
        <b/>
        <sz val="10"/>
        <color indexed="8"/>
        <rFont val="Arial"/>
        <family val="2"/>
      </rPr>
      <t>Manche 3</t>
    </r>
    <r>
      <rPr>
        <sz val="10"/>
        <color indexed="8"/>
        <rFont val="Arial"/>
        <family val="2"/>
      </rPr>
      <t xml:space="preserve"> – Round 3</t>
    </r>
  </si>
  <si>
    <t>Résultat vols</t>
  </si>
  <si>
    <r>
      <rPr>
        <b/>
        <sz val="10"/>
        <rFont val="Arial"/>
        <family val="2"/>
      </rPr>
      <t xml:space="preserve">Durée
</t>
    </r>
    <r>
      <rPr>
        <sz val="10"/>
        <rFont val="Arial"/>
        <family val="2"/>
      </rPr>
      <t>Task A</t>
    </r>
  </si>
  <si>
    <r>
      <rPr>
        <b/>
        <sz val="10"/>
        <rFont val="Arial"/>
        <family val="2"/>
      </rPr>
      <t xml:space="preserve">Distance
</t>
    </r>
    <r>
      <rPr>
        <sz val="10"/>
        <rFont val="Arial"/>
        <family val="2"/>
      </rPr>
      <t>Task B</t>
    </r>
  </si>
  <si>
    <r>
      <rPr>
        <b/>
        <sz val="10"/>
        <rFont val="Arial"/>
        <family val="2"/>
      </rPr>
      <t xml:space="preserve">Vitesse
</t>
    </r>
    <r>
      <rPr>
        <sz val="10"/>
        <rFont val="Arial"/>
        <family val="2"/>
      </rPr>
      <t>Task C</t>
    </r>
  </si>
  <si>
    <t>Total</t>
  </si>
  <si>
    <t>PINOTEAU Christian</t>
  </si>
  <si>
    <t>0118</t>
  </si>
  <si>
    <t>AERO CLUB DU POITOU</t>
  </si>
  <si>
    <t>POTIN Laurent</t>
  </si>
  <si>
    <t>FRAISSE Jean Michel</t>
  </si>
  <si>
    <t>0110</t>
  </si>
  <si>
    <t>AERO MODELE CLUB DES GRAVES</t>
  </si>
  <si>
    <t>GOURDET Julien</t>
  </si>
  <si>
    <t>OCC</t>
  </si>
  <si>
    <t>COULOMB Sylvain</t>
  </si>
  <si>
    <t>0064</t>
  </si>
  <si>
    <t>ASS. M. DES VALLEES DE LA LOMAGNE</t>
  </si>
  <si>
    <t>PINOTEAU Pascal</t>
  </si>
  <si>
    <t>ELLIOT Patrick</t>
  </si>
  <si>
    <t>BEUN Rudy</t>
  </si>
  <si>
    <t>0086</t>
  </si>
  <si>
    <t>MONTAUBAN AIR MODELES</t>
  </si>
  <si>
    <t>DARGNIES Sosthene</t>
  </si>
  <si>
    <t>HDF</t>
  </si>
  <si>
    <t>DE RUFFRAY Gaetan</t>
  </si>
  <si>
    <t>DE VULPIAN Alexandre</t>
  </si>
  <si>
    <t>QUOY Sylvain</t>
  </si>
  <si>
    <t xml:space="preserve"> Championnat de France de vol libre extérieur</t>
  </si>
  <si>
    <t>N° CRAM</t>
  </si>
  <si>
    <t>Mentionner les résultats des différents vols (ou manches) en portant en caractères gras ceux pris en compte pour le résultat final de la colonne G.</t>
  </si>
  <si>
    <t>13-14-15 août 2020 -Saint Jean de Sauves (86) - (Vol libre moncontourois)</t>
  </si>
  <si>
    <t>PRENOM</t>
  </si>
  <si>
    <t xml:space="preserve">C/J </t>
  </si>
  <si>
    <t xml:space="preserve">Vol 2 </t>
  </si>
  <si>
    <t>fly-off 1</t>
  </si>
  <si>
    <t>fly-off 2</t>
  </si>
  <si>
    <t>C.A. D'AZAY LE BRULE</t>
  </si>
  <si>
    <t>POUZET</t>
  </si>
  <si>
    <t>ECHIVARD</t>
  </si>
  <si>
    <t>ABERLENC</t>
  </si>
  <si>
    <t>PARIS AIR MODELE</t>
  </si>
  <si>
    <t>MOREAU</t>
  </si>
  <si>
    <t>FRANCOIS</t>
  </si>
  <si>
    <t>LUDRES AIR MODELE</t>
  </si>
  <si>
    <t>RAGOT</t>
  </si>
  <si>
    <t>EMMANUEL</t>
  </si>
  <si>
    <t>BOCHET</t>
  </si>
  <si>
    <t>EVREUX AIR MODEL</t>
  </si>
  <si>
    <t>CLERE</t>
  </si>
  <si>
    <t>BENOIT</t>
  </si>
  <si>
    <t>AEROMODELISME CLUB THOUARSAIS</t>
  </si>
  <si>
    <t>GODINHO</t>
  </si>
  <si>
    <t>JEAN</t>
  </si>
  <si>
    <t>RAVARD</t>
  </si>
  <si>
    <t>AERO MODELISME BOURGES - AMB</t>
  </si>
  <si>
    <t>CROGUENNEC</t>
  </si>
  <si>
    <t>ELIES</t>
  </si>
  <si>
    <t>CHALLINE</t>
  </si>
  <si>
    <t>JEAN PIERRE</t>
  </si>
  <si>
    <t>BORIS</t>
  </si>
  <si>
    <t>CAEN AEROMODELES</t>
  </si>
  <si>
    <t>CAPUCIN</t>
  </si>
  <si>
    <t>VINCENT</t>
  </si>
  <si>
    <t>CESBRON</t>
  </si>
  <si>
    <t>SAMUEL</t>
  </si>
  <si>
    <t>CANLER</t>
  </si>
  <si>
    <t>THEVENON</t>
  </si>
  <si>
    <t>OSCAR</t>
  </si>
  <si>
    <t>LAURENT</t>
  </si>
  <si>
    <t>FOYER RURAL DE LOISIRS POUR TOUS</t>
  </si>
  <si>
    <t>MASSON</t>
  </si>
  <si>
    <t>RENAUD</t>
  </si>
  <si>
    <t>CAILLAUD</t>
  </si>
  <si>
    <t>NEVERS</t>
  </si>
  <si>
    <t>ALICIA</t>
  </si>
  <si>
    <t>AERO MODELE CLUB DE PROVENCE</t>
  </si>
  <si>
    <t>DUPRIEZ</t>
  </si>
  <si>
    <t>CAMILLE</t>
  </si>
  <si>
    <t>VOL LIBRE MONCONTOUROIS</t>
  </si>
  <si>
    <t>CHENE</t>
  </si>
  <si>
    <t>LEO</t>
  </si>
  <si>
    <t>ROMPION</t>
  </si>
  <si>
    <t>ELIE</t>
  </si>
  <si>
    <t>JOCELYN</t>
  </si>
  <si>
    <t>C. A. D'AZAY LE BRULE</t>
  </si>
  <si>
    <t>SOULARD</t>
  </si>
  <si>
    <t>SEBASTIEN</t>
  </si>
  <si>
    <t>EDGAR</t>
  </si>
  <si>
    <t>JEAN LUC</t>
  </si>
  <si>
    <t>LATY</t>
  </si>
  <si>
    <t>DENIS</t>
  </si>
  <si>
    <t>ELOUAN</t>
  </si>
  <si>
    <t>BESNARD</t>
  </si>
  <si>
    <t>ANNIE</t>
  </si>
  <si>
    <t>NOUVIAN</t>
  </si>
  <si>
    <t>RICHARD</t>
  </si>
  <si>
    <t>ROCHEFORT AEROMODEL CLUB 17</t>
  </si>
  <si>
    <t>BODIN</t>
  </si>
  <si>
    <t>MORANDINI</t>
  </si>
  <si>
    <t>CARLA</t>
  </si>
  <si>
    <t>BUISSON</t>
  </si>
  <si>
    <t>GUY</t>
  </si>
  <si>
    <t>VOL LIBRE DE LA VALLEE DE LA BIEVRE</t>
  </si>
  <si>
    <t>GALICHET</t>
  </si>
  <si>
    <t>ANTOINE</t>
  </si>
  <si>
    <t>CERES</t>
  </si>
  <si>
    <t>PASCAL</t>
  </si>
  <si>
    <t>AERO CLUB LES GOELANDS</t>
  </si>
  <si>
    <t>LEPAGE</t>
  </si>
  <si>
    <t>REMY</t>
  </si>
  <si>
    <t>THIZON</t>
  </si>
  <si>
    <t>EMILIE</t>
  </si>
  <si>
    <t>PAILHE</t>
  </si>
  <si>
    <t>YVON</t>
  </si>
  <si>
    <t>NERAUDEAU</t>
  </si>
  <si>
    <t>FRANCIS</t>
  </si>
  <si>
    <t>AEROMODELISME PONTOIS</t>
  </si>
  <si>
    <t>GRAVOUIL</t>
  </si>
  <si>
    <t>DJIAN</t>
  </si>
  <si>
    <t>BAHNIK</t>
  </si>
  <si>
    <t>VACLAV</t>
  </si>
  <si>
    <t>WILFRIED</t>
  </si>
  <si>
    <t>F1A (championnat de France)</t>
  </si>
  <si>
    <t>F1B (championnat de France)</t>
  </si>
  <si>
    <t>MICKAEL</t>
  </si>
  <si>
    <t>BARBERIS</t>
  </si>
  <si>
    <t>CHENEAU</t>
  </si>
  <si>
    <t>Jean claude</t>
  </si>
  <si>
    <t>SAINTES CLUB AEROMODELISME 17</t>
  </si>
  <si>
    <t>JACQUEMIN</t>
  </si>
  <si>
    <t>LORENZO</t>
  </si>
  <si>
    <t>TISSEROND</t>
  </si>
  <si>
    <t>MAXIME</t>
  </si>
  <si>
    <t>MODEL AIR GATINE DES DEUX SEVRES</t>
  </si>
  <si>
    <t>JOUFFROY</t>
  </si>
  <si>
    <t>JULIEN</t>
  </si>
  <si>
    <t>PINEAU</t>
  </si>
  <si>
    <t>ELOISE</t>
  </si>
  <si>
    <t>JULIETTE</t>
  </si>
  <si>
    <t>Tedeschi</t>
  </si>
  <si>
    <t>Serge</t>
  </si>
  <si>
    <t>AERO CLUB DES LANDES VOL LIBRE</t>
  </si>
  <si>
    <t>MATEO</t>
  </si>
  <si>
    <t>EMELINE</t>
  </si>
  <si>
    <t>LEA</t>
  </si>
  <si>
    <t>BENJAMIN</t>
  </si>
  <si>
    <t>GUIN</t>
  </si>
  <si>
    <t>SASHA</t>
  </si>
  <si>
    <t>NIKITENKO</t>
  </si>
  <si>
    <t>F1C (Championnat de France)</t>
  </si>
  <si>
    <t>DUCASSOU</t>
  </si>
  <si>
    <t>DUPONT</t>
  </si>
  <si>
    <t>MIGUEL</t>
  </si>
  <si>
    <t>REVERAULT</t>
  </si>
  <si>
    <t>POUYADOU</t>
  </si>
  <si>
    <t>INTER CLUB AERO. ROMANAIS</t>
  </si>
  <si>
    <t>BRIERE</t>
  </si>
  <si>
    <t>GAUTHIER</t>
  </si>
  <si>
    <t>F1G (Championnat de France)</t>
  </si>
  <si>
    <t>F1H (Championnat national)</t>
  </si>
  <si>
    <t>UZUREAU</t>
  </si>
  <si>
    <t>MARCHAND</t>
  </si>
  <si>
    <t>GABRIEL</t>
  </si>
  <si>
    <t>ASS. AMICALE LAIQUE DE NERAC</t>
  </si>
  <si>
    <t>MORICEAU</t>
  </si>
  <si>
    <t>CHAUSSEBOURG</t>
  </si>
  <si>
    <t>CERCLE MODELISTE RULLICOIS</t>
  </si>
  <si>
    <t>F1S (Championnat de France)</t>
  </si>
  <si>
    <t>LEDENT</t>
  </si>
  <si>
    <t>AL SALOUM</t>
  </si>
  <si>
    <t>OMAR</t>
  </si>
  <si>
    <t>EVELYNE</t>
  </si>
  <si>
    <t>COLLET</t>
  </si>
  <si>
    <t>CHEFGROS</t>
  </si>
  <si>
    <t>HELAINE</t>
  </si>
  <si>
    <t>B9 AIR MODEL CLUB</t>
  </si>
  <si>
    <t>F1A junior (Championnat de France)</t>
  </si>
  <si>
    <t>F1B junior (Championnat de France)</t>
  </si>
  <si>
    <t>Planeur national (Championnat national)</t>
  </si>
  <si>
    <t>ROUSSEAU</t>
  </si>
  <si>
    <t>ETHAN</t>
  </si>
  <si>
    <t>LEFEBVRE</t>
  </si>
  <si>
    <t>UN.AER.DE LILLE ROUBAIX TOURCOING</t>
  </si>
  <si>
    <t>CHENU</t>
  </si>
  <si>
    <t>LAURIE</t>
  </si>
  <si>
    <t>BUTT</t>
  </si>
  <si>
    <t>SAQLAIN</t>
  </si>
  <si>
    <t>SEILLAN</t>
  </si>
  <si>
    <t>CLARA</t>
  </si>
  <si>
    <t>LACIRE</t>
  </si>
  <si>
    <t>BUREAU</t>
  </si>
  <si>
    <t>LOUIS</t>
  </si>
  <si>
    <t>SION</t>
  </si>
  <si>
    <t>JEAN FRANCOIS</t>
  </si>
  <si>
    <t>PUJADE</t>
  </si>
  <si>
    <t>MARCEL</t>
  </si>
  <si>
    <t>BENMOUSSA</t>
  </si>
  <si>
    <t>ELYAZID</t>
  </si>
  <si>
    <t>HUSSNAIN</t>
  </si>
  <si>
    <t>SOLANO</t>
  </si>
  <si>
    <t>ANGEL</t>
  </si>
  <si>
    <t>hors catégorie</t>
  </si>
  <si>
    <t>Planeur cadet (Championnat de France)</t>
  </si>
  <si>
    <t>STAMM</t>
  </si>
  <si>
    <t>MADELINE</t>
  </si>
  <si>
    <t>ENORA</t>
  </si>
  <si>
    <t>KATHEL</t>
  </si>
  <si>
    <t>LISA</t>
  </si>
  <si>
    <t>FLORIAN</t>
  </si>
  <si>
    <t>ARNAUD</t>
  </si>
  <si>
    <t>P30 (Championnat de France)</t>
  </si>
  <si>
    <t>JAOUEN</t>
  </si>
  <si>
    <t>FANTILLE</t>
  </si>
  <si>
    <t>CLARELLE</t>
  </si>
  <si>
    <t>Caoutchouc national (hors championnat)</t>
  </si>
  <si>
    <t>F1K (hors championnat)</t>
  </si>
</sst>
</file>

<file path=xl/styles.xml><?xml version="1.0" encoding="utf-8"?>
<styleSheet xmlns="http://schemas.openxmlformats.org/spreadsheetml/2006/main">
  <numFmts count="2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F_-;\-* #,##0.00\ _F_-;_-* &quot;-&quot;??\ _F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\ &quot;F&quot;_-;\-* #,##0\ &quot;F&quot;_-;_-* &quot;-&quot;\ &quot;F&quot;_-;_-@_-"/>
    <numFmt numFmtId="176" formatCode="&quot;(&quot;0&quot;)&quot;"/>
    <numFmt numFmtId="177" formatCode="0.0"/>
    <numFmt numFmtId="178" formatCode="[$-40C]dddd\ d\ mmmm\ yyyy"/>
    <numFmt numFmtId="179" formatCode="[m]:ss"/>
    <numFmt numFmtId="180" formatCode="#;#;\ "/>
    <numFmt numFmtId="181" formatCode="0000"/>
  </numFmts>
  <fonts count="9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Helvetica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4"/>
      <name val="Helv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sz val="9"/>
      <name val="Times New Roman"/>
      <family val="1"/>
    </font>
    <font>
      <sz val="14"/>
      <name val="Arial"/>
      <family val="2"/>
    </font>
    <font>
      <b/>
      <i/>
      <sz val="12"/>
      <name val="Arial"/>
      <family val="2"/>
    </font>
    <font>
      <sz val="11"/>
      <color indexed="10"/>
      <name val="Arial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8"/>
      <name val="Arial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Times New Roman"/>
      <family val="1"/>
    </font>
    <font>
      <b/>
      <i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/>
    </border>
    <border>
      <left style="thin"/>
      <right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71" fillId="27" borderId="1" applyNumberFormat="0" applyAlignment="0" applyProtection="0"/>
    <xf numFmtId="0" fontId="7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5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179" fontId="6" fillId="0" borderId="19" xfId="0" applyNumberFormat="1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center" vertical="center"/>
    </xf>
    <xf numFmtId="179" fontId="6" fillId="0" borderId="21" xfId="0" applyNumberFormat="1" applyFont="1" applyBorder="1" applyAlignment="1">
      <alignment horizontal="center" vertical="center"/>
    </xf>
    <xf numFmtId="179" fontId="6" fillId="0" borderId="22" xfId="0" applyNumberFormat="1" applyFont="1" applyBorder="1" applyAlignment="1">
      <alignment horizontal="center" vertical="center"/>
    </xf>
    <xf numFmtId="179" fontId="6" fillId="0" borderId="14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9" fontId="6" fillId="0" borderId="23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179" fontId="6" fillId="0" borderId="24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>
      <alignment horizontal="left" vertical="center" wrapText="1"/>
    </xf>
    <xf numFmtId="176" fontId="5" fillId="33" borderId="26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179" fontId="5" fillId="0" borderId="14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 horizontal="center" vertical="center" shrinkToFit="1"/>
    </xf>
    <xf numFmtId="1" fontId="33" fillId="0" borderId="0" xfId="0" applyNumberFormat="1" applyFont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0" fillId="0" borderId="16" xfId="0" applyFont="1" applyBorder="1" applyAlignment="1">
      <alignment horizontal="left" vertical="center" shrinkToFit="1"/>
    </xf>
    <xf numFmtId="1" fontId="34" fillId="0" borderId="0" xfId="0" applyNumberFormat="1" applyFont="1" applyAlignment="1">
      <alignment horizontal="center" vertical="center" shrinkToFit="1"/>
    </xf>
    <xf numFmtId="0" fontId="35" fillId="0" borderId="0" xfId="0" applyFont="1" applyAlignment="1">
      <alignment shrinkToFit="1"/>
    </xf>
    <xf numFmtId="0" fontId="0" fillId="35" borderId="16" xfId="0" applyFont="1" applyFill="1" applyBorder="1" applyAlignment="1">
      <alignment horizontal="left" vertical="center" shrinkToFit="1"/>
    </xf>
    <xf numFmtId="0" fontId="31" fillId="0" borderId="16" xfId="0" applyFont="1" applyBorder="1" applyAlignment="1">
      <alignment horizontal="center" vertical="center" wrapText="1" shrinkToFit="1"/>
    </xf>
    <xf numFmtId="0" fontId="36" fillId="0" borderId="0" xfId="0" applyFont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1" fontId="36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33" fillId="0" borderId="0" xfId="0" applyFont="1" applyAlignment="1" quotePrefix="1">
      <alignment horizontal="center" vertical="center" shrinkToFit="1"/>
    </xf>
    <xf numFmtId="0" fontId="35" fillId="0" borderId="0" xfId="0" applyFont="1" applyAlignment="1">
      <alignment vertical="center" shrinkToFit="1"/>
    </xf>
    <xf numFmtId="0" fontId="35" fillId="0" borderId="0" xfId="0" applyFont="1" applyAlignment="1">
      <alignment horizontal="left" vertical="center" shrinkToFit="1"/>
    </xf>
    <xf numFmtId="0" fontId="35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 shrinkToFit="1"/>
    </xf>
    <xf numFmtId="2" fontId="31" fillId="0" borderId="0" xfId="0" applyNumberFormat="1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1" fontId="37" fillId="0" borderId="0" xfId="0" applyNumberFormat="1" applyFont="1" applyAlignment="1">
      <alignment horizontal="center" vertical="center" shrinkToFit="1"/>
    </xf>
    <xf numFmtId="1" fontId="35" fillId="0" borderId="0" xfId="0" applyNumberFormat="1" applyFont="1" applyAlignment="1">
      <alignment horizontal="center" vertical="center" shrinkToFit="1"/>
    </xf>
    <xf numFmtId="2" fontId="36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8" fillId="0" borderId="0" xfId="0" applyFont="1" applyAlignment="1">
      <alignment/>
    </xf>
    <xf numFmtId="0" fontId="5" fillId="36" borderId="28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left" vertical="center" wrapText="1"/>
    </xf>
    <xf numFmtId="0" fontId="5" fillId="36" borderId="25" xfId="0" applyFont="1" applyFill="1" applyBorder="1" applyAlignment="1">
      <alignment horizontal="left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left" vertical="center" wrapText="1"/>
    </xf>
    <xf numFmtId="0" fontId="5" fillId="36" borderId="27" xfId="0" applyFont="1" applyFill="1" applyBorder="1" applyAlignment="1">
      <alignment horizontal="left" vertical="center" wrapText="1"/>
    </xf>
    <xf numFmtId="0" fontId="5" fillId="36" borderId="28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6" fillId="0" borderId="32" xfId="0" applyFont="1" applyBorder="1" applyAlignment="1" applyProtection="1">
      <alignment horizontal="left" vertical="center"/>
      <protection locked="0"/>
    </xf>
    <xf numFmtId="177" fontId="6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177" fontId="6" fillId="0" borderId="22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7" fontId="6" fillId="0" borderId="1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9" fontId="6" fillId="0" borderId="20" xfId="46" applyNumberFormat="1" applyFont="1" applyFill="1" applyBorder="1" applyAlignment="1" applyProtection="1">
      <alignment horizontal="center" vertical="center"/>
      <protection locked="0"/>
    </xf>
    <xf numFmtId="177" fontId="6" fillId="0" borderId="20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177" fontId="6" fillId="0" borderId="23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177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177" fontId="6" fillId="0" borderId="21" xfId="0" applyNumberFormat="1" applyFont="1" applyBorder="1" applyAlignment="1" applyProtection="1">
      <alignment horizontal="center" vertical="center"/>
      <protection locked="0"/>
    </xf>
    <xf numFmtId="177" fontId="6" fillId="0" borderId="24" xfId="0" applyNumberFormat="1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177" fontId="6" fillId="0" borderId="21" xfId="0" applyNumberFormat="1" applyFont="1" applyBorder="1" applyAlignment="1">
      <alignment horizontal="center"/>
    </xf>
    <xf numFmtId="176" fontId="41" fillId="0" borderId="0" xfId="0" applyNumberFormat="1" applyFont="1" applyAlignment="1">
      <alignment horizontal="center" vertical="top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176" fontId="41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1" fontId="0" fillId="0" borderId="0" xfId="0" applyNumberFormat="1" applyAlignment="1">
      <alignment/>
    </xf>
    <xf numFmtId="0" fontId="5" fillId="33" borderId="25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horizontal="center" vertical="center" wrapText="1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180" fontId="0" fillId="0" borderId="16" xfId="0" applyNumberFormat="1" applyFont="1" applyBorder="1" applyAlignment="1" applyProtection="1">
      <alignment horizontal="center"/>
      <protection hidden="1"/>
    </xf>
    <xf numFmtId="0" fontId="83" fillId="0" borderId="35" xfId="0" applyFont="1" applyBorder="1" applyAlignment="1">
      <alignment horizontal="center" vertical="center" wrapText="1"/>
    </xf>
    <xf numFmtId="0" fontId="83" fillId="0" borderId="35" xfId="0" applyFont="1" applyBorder="1" applyAlignment="1">
      <alignment vertical="center" wrapText="1"/>
    </xf>
    <xf numFmtId="1" fontId="5" fillId="0" borderId="22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0" fontId="83" fillId="0" borderId="35" xfId="0" applyFont="1" applyBorder="1" applyAlignment="1">
      <alignment horizontal="left" wrapText="1"/>
    </xf>
    <xf numFmtId="1" fontId="5" fillId="0" borderId="23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83" fillId="0" borderId="35" xfId="0" applyFont="1" applyBorder="1" applyAlignment="1">
      <alignment horizontal="center" wrapText="1"/>
    </xf>
    <xf numFmtId="1" fontId="6" fillId="0" borderId="20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/>
    </xf>
    <xf numFmtId="4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left"/>
    </xf>
    <xf numFmtId="1" fontId="6" fillId="0" borderId="23" xfId="0" applyNumberFormat="1" applyFont="1" applyBorder="1" applyAlignment="1">
      <alignment horizontal="center"/>
    </xf>
    <xf numFmtId="0" fontId="6" fillId="0" borderId="36" xfId="0" applyFont="1" applyBorder="1" applyAlignment="1">
      <alignment horizontal="left" vertical="center" wrapText="1"/>
    </xf>
    <xf numFmtId="0" fontId="83" fillId="0" borderId="37" xfId="0" applyFont="1" applyBorder="1" applyAlignment="1">
      <alignment horizontal="center" vertical="center" wrapText="1"/>
    </xf>
    <xf numFmtId="0" fontId="83" fillId="0" borderId="38" xfId="0" applyFont="1" applyBorder="1" applyAlignment="1">
      <alignment vertical="center" wrapText="1"/>
    </xf>
    <xf numFmtId="1" fontId="6" fillId="0" borderId="31" xfId="0" applyNumberFormat="1" applyFont="1" applyBorder="1" applyAlignment="1" applyProtection="1">
      <alignment horizontal="center" vertical="center"/>
      <protection locked="0"/>
    </xf>
    <xf numFmtId="0" fontId="83" fillId="0" borderId="16" xfId="0" applyFont="1" applyBorder="1" applyAlignment="1">
      <alignment horizontal="center" vertical="center" wrapText="1"/>
    </xf>
    <xf numFmtId="0" fontId="83" fillId="0" borderId="32" xfId="0" applyFont="1" applyBorder="1" applyAlignment="1">
      <alignment vertical="center" wrapText="1"/>
    </xf>
    <xf numFmtId="0" fontId="83" fillId="0" borderId="16" xfId="0" applyFont="1" applyBorder="1" applyAlignment="1">
      <alignment horizontal="center" wrapText="1"/>
    </xf>
    <xf numFmtId="0" fontId="83" fillId="0" borderId="32" xfId="0" applyFont="1" applyBorder="1" applyAlignment="1">
      <alignment horizontal="left" wrapText="1"/>
    </xf>
    <xf numFmtId="180" fontId="0" fillId="0" borderId="16" xfId="0" applyNumberFormat="1" applyFont="1" applyBorder="1" applyAlignment="1" applyProtection="1">
      <alignment horizontal="left"/>
      <protection hidden="1"/>
    </xf>
    <xf numFmtId="0" fontId="0" fillId="0" borderId="32" xfId="0" applyBorder="1" applyAlignment="1">
      <alignment horizontal="left"/>
    </xf>
    <xf numFmtId="0" fontId="6" fillId="0" borderId="32" xfId="0" applyFont="1" applyBorder="1" applyAlignment="1">
      <alignment horizontal="left" vertical="center" wrapText="1"/>
    </xf>
    <xf numFmtId="0" fontId="83" fillId="0" borderId="1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1" fontId="5" fillId="0" borderId="18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center" shrinkToFit="1"/>
    </xf>
    <xf numFmtId="2" fontId="31" fillId="0" borderId="16" xfId="0" applyNumberFormat="1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textRotation="90" shrinkToFit="1"/>
    </xf>
    <xf numFmtId="14" fontId="31" fillId="0" borderId="16" xfId="0" applyNumberFormat="1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/>
    </xf>
    <xf numFmtId="1" fontId="31" fillId="0" borderId="16" xfId="0" applyNumberFormat="1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wrapText="1" shrinkToFit="1"/>
    </xf>
    <xf numFmtId="0" fontId="12" fillId="35" borderId="16" xfId="0" applyFont="1" applyFill="1" applyBorder="1" applyAlignment="1">
      <alignment horizontal="center" vertical="center" shrinkToFit="1"/>
    </xf>
    <xf numFmtId="1" fontId="12" fillId="35" borderId="16" xfId="0" applyNumberFormat="1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 shrinkToFit="1"/>
    </xf>
    <xf numFmtId="0" fontId="35" fillId="0" borderId="16" xfId="0" applyFont="1" applyBorder="1" applyAlignment="1">
      <alignment vertical="center" shrinkToFit="1"/>
    </xf>
    <xf numFmtId="0" fontId="35" fillId="0" borderId="16" xfId="0" applyFont="1" applyBorder="1" applyAlignment="1">
      <alignment horizontal="left" vertical="center" shrinkToFit="1"/>
    </xf>
    <xf numFmtId="0" fontId="35" fillId="35" borderId="16" xfId="0" applyFont="1" applyFill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2" fontId="0" fillId="0" borderId="16" xfId="0" applyNumberFormat="1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  <xf numFmtId="1" fontId="46" fillId="0" borderId="0" xfId="0" applyNumberFormat="1" applyFont="1" applyAlignment="1">
      <alignment horizontal="center" vertical="center" shrinkToFit="1"/>
    </xf>
    <xf numFmtId="1" fontId="47" fillId="0" borderId="0" xfId="0" applyNumberFormat="1" applyFont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0" fillId="0" borderId="16" xfId="0" applyFont="1" applyBorder="1" applyAlignment="1">
      <alignment horizontal="left" vertical="top" wrapText="1"/>
    </xf>
    <xf numFmtId="0" fontId="46" fillId="0" borderId="0" xfId="0" applyFont="1" applyAlignment="1" quotePrefix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8" fillId="37" borderId="0" xfId="51" applyFont="1" applyFill="1" applyAlignment="1">
      <alignment horizontal="left" vertical="center"/>
      <protection/>
    </xf>
    <xf numFmtId="0" fontId="11" fillId="0" borderId="0" xfId="52" applyAlignment="1">
      <alignment vertical="center"/>
      <protection/>
    </xf>
    <xf numFmtId="0" fontId="13" fillId="0" borderId="40" xfId="52" applyFont="1" applyBorder="1" applyAlignment="1">
      <alignment horizontal="left" vertical="center"/>
      <protection/>
    </xf>
    <xf numFmtId="0" fontId="11" fillId="0" borderId="41" xfId="52" applyBorder="1" applyAlignment="1">
      <alignment horizontal="distributed" vertical="center"/>
      <protection/>
    </xf>
    <xf numFmtId="0" fontId="11" fillId="0" borderId="42" xfId="52" applyBorder="1" applyAlignment="1">
      <alignment horizontal="distributed" vertical="center"/>
      <protection/>
    </xf>
    <xf numFmtId="0" fontId="35" fillId="0" borderId="43" xfId="0" applyFont="1" applyBorder="1" applyAlignment="1">
      <alignment horizontal="left" vertical="center" wrapText="1"/>
    </xf>
    <xf numFmtId="0" fontId="35" fillId="0" borderId="44" xfId="0" applyFont="1" applyBorder="1" applyAlignment="1">
      <alignment horizontal="center" vertical="center" wrapText="1"/>
    </xf>
    <xf numFmtId="49" fontId="35" fillId="0" borderId="44" xfId="0" applyNumberFormat="1" applyFont="1" applyBorder="1" applyAlignment="1" applyProtection="1">
      <alignment horizontal="center" vertical="center"/>
      <protection locked="0"/>
    </xf>
    <xf numFmtId="0" fontId="35" fillId="0" borderId="45" xfId="0" applyFont="1" applyBorder="1" applyAlignment="1" applyProtection="1">
      <alignment horizontal="left" vertical="center"/>
      <protection locked="0"/>
    </xf>
    <xf numFmtId="2" fontId="35" fillId="0" borderId="43" xfId="0" applyNumberFormat="1" applyFont="1" applyBorder="1" applyAlignment="1">
      <alignment horizontal="center" vertical="center"/>
    </xf>
    <xf numFmtId="2" fontId="35" fillId="0" borderId="44" xfId="0" applyNumberFormat="1" applyFont="1" applyBorder="1" applyAlignment="1">
      <alignment horizontal="center" vertical="center"/>
    </xf>
    <xf numFmtId="2" fontId="36" fillId="38" borderId="46" xfId="0" applyNumberFormat="1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center" vertical="center" wrapText="1"/>
    </xf>
    <xf numFmtId="49" fontId="35" fillId="0" borderId="48" xfId="0" applyNumberFormat="1" applyFont="1" applyBorder="1" applyAlignment="1" applyProtection="1">
      <alignment horizontal="center" vertical="center"/>
      <protection locked="0"/>
    </xf>
    <xf numFmtId="0" fontId="35" fillId="0" borderId="49" xfId="0" applyFont="1" applyBorder="1" applyAlignment="1" applyProtection="1">
      <alignment horizontal="left" vertical="center"/>
      <protection locked="0"/>
    </xf>
    <xf numFmtId="2" fontId="35" fillId="0" borderId="50" xfId="0" applyNumberFormat="1" applyFont="1" applyBorder="1" applyAlignment="1">
      <alignment horizontal="center" vertical="center"/>
    </xf>
    <xf numFmtId="2" fontId="35" fillId="0" borderId="51" xfId="0" applyNumberFormat="1" applyFont="1" applyBorder="1" applyAlignment="1">
      <alignment horizontal="center" vertical="center"/>
    </xf>
    <xf numFmtId="2" fontId="35" fillId="0" borderId="48" xfId="0" applyNumberFormat="1" applyFont="1" applyBorder="1" applyAlignment="1">
      <alignment horizontal="center" vertical="center"/>
    </xf>
    <xf numFmtId="2" fontId="36" fillId="38" borderId="52" xfId="0" applyNumberFormat="1" applyFont="1" applyFill="1" applyBorder="1" applyAlignment="1">
      <alignment horizontal="center" vertical="center"/>
    </xf>
    <xf numFmtId="0" fontId="35" fillId="0" borderId="50" xfId="0" applyFont="1" applyBorder="1" applyAlignment="1">
      <alignment horizontal="left" vertical="center" wrapText="1"/>
    </xf>
    <xf numFmtId="0" fontId="35" fillId="0" borderId="51" xfId="0" applyFont="1" applyBorder="1" applyAlignment="1">
      <alignment horizontal="center" vertical="center" wrapText="1"/>
    </xf>
    <xf numFmtId="49" fontId="35" fillId="0" borderId="51" xfId="0" applyNumberFormat="1" applyFont="1" applyBorder="1" applyAlignment="1" applyProtection="1">
      <alignment horizontal="center" vertical="center"/>
      <protection locked="0"/>
    </xf>
    <xf numFmtId="0" fontId="35" fillId="0" borderId="53" xfId="0" applyFont="1" applyBorder="1" applyAlignment="1" applyProtection="1">
      <alignment horizontal="left" vertical="center"/>
      <protection locked="0"/>
    </xf>
    <xf numFmtId="2" fontId="36" fillId="38" borderId="54" xfId="0" applyNumberFormat="1" applyFont="1" applyFill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55" xfId="0" applyFont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2" fontId="35" fillId="0" borderId="56" xfId="0" applyNumberFormat="1" applyFont="1" applyBorder="1" applyAlignment="1">
      <alignment horizontal="center" vertical="center"/>
    </xf>
    <xf numFmtId="2" fontId="36" fillId="38" borderId="55" xfId="0" applyNumberFormat="1" applyFont="1" applyFill="1" applyBorder="1" applyAlignment="1">
      <alignment horizontal="center" vertical="center"/>
    </xf>
    <xf numFmtId="2" fontId="35" fillId="0" borderId="5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7" fontId="36" fillId="0" borderId="0" xfId="0" applyNumberFormat="1" applyFont="1" applyBorder="1" applyAlignment="1">
      <alignment horizontal="center" vertical="center"/>
    </xf>
    <xf numFmtId="0" fontId="5" fillId="39" borderId="58" xfId="0" applyFont="1" applyFill="1" applyBorder="1" applyAlignment="1">
      <alignment horizontal="center" vertical="center" wrapText="1"/>
    </xf>
    <xf numFmtId="0" fontId="5" fillId="39" borderId="59" xfId="0" applyFont="1" applyFill="1" applyBorder="1" applyAlignment="1">
      <alignment horizontal="center" vertical="center" wrapText="1"/>
    </xf>
    <xf numFmtId="0" fontId="5" fillId="39" borderId="60" xfId="0" applyFont="1" applyFill="1" applyBorder="1" applyAlignment="1">
      <alignment horizontal="center" vertical="center" wrapText="1"/>
    </xf>
    <xf numFmtId="0" fontId="5" fillId="39" borderId="60" xfId="0" applyFont="1" applyFill="1" applyBorder="1" applyAlignment="1">
      <alignment horizontal="left" vertical="center" wrapText="1"/>
    </xf>
    <xf numFmtId="0" fontId="5" fillId="39" borderId="61" xfId="0" applyFont="1" applyFill="1" applyBorder="1" applyAlignment="1">
      <alignment horizontal="left" vertical="center" wrapText="1"/>
    </xf>
    <xf numFmtId="1" fontId="5" fillId="39" borderId="62" xfId="0" applyNumberFormat="1" applyFont="1" applyFill="1" applyBorder="1" applyAlignment="1">
      <alignment horizontal="center" vertical="center" wrapText="1"/>
    </xf>
    <xf numFmtId="49" fontId="36" fillId="0" borderId="63" xfId="0" applyNumberFormat="1" applyFont="1" applyBorder="1" applyAlignment="1" applyProtection="1">
      <alignment horizontal="center" vertical="center"/>
      <protection locked="0"/>
    </xf>
    <xf numFmtId="1" fontId="5" fillId="0" borderId="64" xfId="0" applyNumberFormat="1" applyFont="1" applyBorder="1" applyAlignment="1">
      <alignment horizontal="center" vertical="center"/>
    </xf>
    <xf numFmtId="49" fontId="36" fillId="0" borderId="65" xfId="0" applyNumberFormat="1" applyFont="1" applyBorder="1" applyAlignment="1" applyProtection="1">
      <alignment horizontal="center" vertical="center"/>
      <protection locked="0"/>
    </xf>
    <xf numFmtId="1" fontId="5" fillId="0" borderId="66" xfId="0" applyNumberFormat="1" applyFont="1" applyBorder="1" applyAlignment="1">
      <alignment horizontal="center" vertical="center"/>
    </xf>
    <xf numFmtId="1" fontId="5" fillId="0" borderId="67" xfId="0" applyNumberFormat="1" applyFont="1" applyBorder="1" applyAlignment="1">
      <alignment horizontal="center" vertical="center"/>
    </xf>
    <xf numFmtId="49" fontId="35" fillId="0" borderId="65" xfId="0" applyNumberFormat="1" applyFont="1" applyBorder="1" applyAlignment="1" applyProtection="1">
      <alignment horizontal="center" vertical="center"/>
      <protection locked="0"/>
    </xf>
    <xf numFmtId="49" fontId="35" fillId="0" borderId="68" xfId="0" applyNumberFormat="1" applyFont="1" applyBorder="1" applyAlignment="1" applyProtection="1">
      <alignment horizontal="center" vertical="center"/>
      <protection locked="0"/>
    </xf>
    <xf numFmtId="1" fontId="5" fillId="0" borderId="69" xfId="0" applyNumberFormat="1" applyFont="1" applyBorder="1" applyAlignment="1">
      <alignment horizontal="center" vertical="center"/>
    </xf>
    <xf numFmtId="49" fontId="35" fillId="0" borderId="70" xfId="0" applyNumberFormat="1" applyFont="1" applyBorder="1" applyAlignment="1" applyProtection="1">
      <alignment horizontal="center" vertical="center"/>
      <protection locked="0"/>
    </xf>
    <xf numFmtId="0" fontId="35" fillId="0" borderId="71" xfId="0" applyFont="1" applyBorder="1" applyAlignment="1">
      <alignment horizontal="left" vertical="center" wrapText="1"/>
    </xf>
    <xf numFmtId="0" fontId="35" fillId="0" borderId="72" xfId="0" applyFont="1" applyBorder="1" applyAlignment="1">
      <alignment horizontal="center" vertical="center" wrapText="1"/>
    </xf>
    <xf numFmtId="49" fontId="35" fillId="0" borderId="72" xfId="0" applyNumberFormat="1" applyFont="1" applyBorder="1" applyAlignment="1" applyProtection="1">
      <alignment horizontal="center" vertical="center"/>
      <protection locked="0"/>
    </xf>
    <xf numFmtId="0" fontId="35" fillId="0" borderId="73" xfId="0" applyFont="1" applyBorder="1" applyAlignment="1" applyProtection="1">
      <alignment horizontal="left" vertical="center"/>
      <protection locked="0"/>
    </xf>
    <xf numFmtId="1" fontId="5" fillId="0" borderId="74" xfId="0" applyNumberFormat="1" applyFont="1" applyBorder="1" applyAlignment="1">
      <alignment horizontal="center" vertical="center"/>
    </xf>
    <xf numFmtId="0" fontId="31" fillId="40" borderId="75" xfId="0" applyFont="1" applyFill="1" applyBorder="1" applyAlignment="1">
      <alignment horizontal="center" vertical="center" wrapText="1"/>
    </xf>
    <xf numFmtId="0" fontId="31" fillId="40" borderId="76" xfId="0" applyFont="1" applyFill="1" applyBorder="1" applyAlignment="1">
      <alignment horizontal="center" vertical="center" wrapText="1"/>
    </xf>
    <xf numFmtId="0" fontId="31" fillId="40" borderId="77" xfId="0" applyFont="1" applyFill="1" applyBorder="1" applyAlignment="1">
      <alignment horizontal="center" vertical="center"/>
    </xf>
    <xf numFmtId="0" fontId="31" fillId="40" borderId="78" xfId="0" applyFont="1" applyFill="1" applyBorder="1" applyAlignment="1">
      <alignment horizontal="center" vertical="center" wrapText="1"/>
    </xf>
    <xf numFmtId="0" fontId="31" fillId="40" borderId="79" xfId="0" applyFont="1" applyFill="1" applyBorder="1" applyAlignment="1">
      <alignment horizontal="center" vertical="center"/>
    </xf>
    <xf numFmtId="2" fontId="35" fillId="0" borderId="80" xfId="0" applyNumberFormat="1" applyFont="1" applyBorder="1" applyAlignment="1">
      <alignment horizontal="center" vertical="center"/>
    </xf>
    <xf numFmtId="2" fontId="36" fillId="38" borderId="81" xfId="0" applyNumberFormat="1" applyFont="1" applyFill="1" applyBorder="1" applyAlignment="1">
      <alignment horizontal="center" vertical="center"/>
    </xf>
    <xf numFmtId="2" fontId="35" fillId="0" borderId="82" xfId="0" applyNumberFormat="1" applyFont="1" applyBorder="1" applyAlignment="1">
      <alignment horizontal="center" vertical="center"/>
    </xf>
    <xf numFmtId="2" fontId="36" fillId="38" borderId="83" xfId="0" applyNumberFormat="1" applyFont="1" applyFill="1" applyBorder="1" applyAlignment="1">
      <alignment horizontal="center" vertical="center"/>
    </xf>
    <xf numFmtId="2" fontId="36" fillId="38" borderId="69" xfId="0" applyNumberFormat="1" applyFont="1" applyFill="1" applyBorder="1" applyAlignment="1">
      <alignment horizontal="center" vertical="center"/>
    </xf>
    <xf numFmtId="2" fontId="35" fillId="0" borderId="84" xfId="0" applyNumberFormat="1" applyFont="1" applyBorder="1" applyAlignment="1">
      <alignment horizontal="center" vertical="center"/>
    </xf>
    <xf numFmtId="2" fontId="36" fillId="38" borderId="85" xfId="0" applyNumberFormat="1" applyFont="1" applyFill="1" applyBorder="1" applyAlignment="1">
      <alignment horizontal="center" vertical="center"/>
    </xf>
    <xf numFmtId="2" fontId="35" fillId="0" borderId="68" xfId="0" applyNumberFormat="1" applyFont="1" applyBorder="1" applyAlignment="1">
      <alignment horizontal="center" vertical="center"/>
    </xf>
    <xf numFmtId="2" fontId="35" fillId="0" borderId="70" xfId="0" applyNumberFormat="1" applyFont="1" applyBorder="1" applyAlignment="1">
      <alignment horizontal="center" vertical="center"/>
    </xf>
    <xf numFmtId="2" fontId="35" fillId="0" borderId="72" xfId="0" applyNumberFormat="1" applyFont="1" applyBorder="1" applyAlignment="1">
      <alignment horizontal="center" vertical="center"/>
    </xf>
    <xf numFmtId="2" fontId="36" fillId="38" borderId="73" xfId="0" applyNumberFormat="1" applyFont="1" applyFill="1" applyBorder="1" applyAlignment="1">
      <alignment horizontal="center" vertical="center"/>
    </xf>
    <xf numFmtId="2" fontId="35" fillId="0" borderId="86" xfId="0" applyNumberFormat="1" applyFont="1" applyBorder="1" applyAlignment="1">
      <alignment horizontal="center" vertical="center"/>
    </xf>
    <xf numFmtId="2" fontId="36" fillId="38" borderId="87" xfId="0" applyNumberFormat="1" applyFont="1" applyFill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84" fillId="0" borderId="16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68" fillId="0" borderId="0" xfId="0" applyFont="1" applyAlignment="1">
      <alignment/>
    </xf>
    <xf numFmtId="49" fontId="86" fillId="0" borderId="0" xfId="0" applyNumberFormat="1" applyFont="1" applyAlignment="1" applyProtection="1">
      <alignment horizontal="center" vertical="center"/>
      <protection locked="0"/>
    </xf>
    <xf numFmtId="0" fontId="86" fillId="0" borderId="0" xfId="0" applyFont="1" applyAlignment="1">
      <alignment vertical="center"/>
    </xf>
    <xf numFmtId="0" fontId="86" fillId="0" borderId="0" xfId="0" applyFont="1" applyAlignment="1">
      <alignment horizontal="center" vertical="top" wrapText="1"/>
    </xf>
    <xf numFmtId="181" fontId="86" fillId="0" borderId="0" xfId="0" applyNumberFormat="1" applyFont="1" applyAlignment="1" applyProtection="1">
      <alignment horizontal="center" vertical="center"/>
      <protection locked="0"/>
    </xf>
    <xf numFmtId="0" fontId="68" fillId="0" borderId="0" xfId="0" applyFont="1" applyAlignment="1">
      <alignment horizontal="left" vertical="center"/>
    </xf>
    <xf numFmtId="1" fontId="87" fillId="0" borderId="0" xfId="0" applyNumberFormat="1" applyFont="1" applyAlignment="1">
      <alignment horizontal="center" vertical="center"/>
    </xf>
    <xf numFmtId="1" fontId="86" fillId="0" borderId="0" xfId="0" applyNumberFormat="1" applyFont="1" applyAlignment="1">
      <alignment horizontal="center"/>
    </xf>
    <xf numFmtId="0" fontId="54" fillId="36" borderId="28" xfId="0" applyFont="1" applyFill="1" applyBorder="1" applyAlignment="1">
      <alignment horizontal="left" vertical="center" wrapText="1"/>
    </xf>
    <xf numFmtId="0" fontId="54" fillId="36" borderId="25" xfId="0" applyFont="1" applyFill="1" applyBorder="1" applyAlignment="1">
      <alignment horizontal="left" vertical="center" wrapText="1"/>
    </xf>
    <xf numFmtId="176" fontId="54" fillId="36" borderId="26" xfId="0" applyNumberFormat="1" applyFont="1" applyFill="1" applyBorder="1" applyAlignment="1">
      <alignment horizontal="center" vertical="center" wrapText="1"/>
    </xf>
    <xf numFmtId="0" fontId="54" fillId="36" borderId="26" xfId="0" applyFont="1" applyFill="1" applyBorder="1" applyAlignment="1">
      <alignment horizontal="center" vertical="center" wrapText="1"/>
    </xf>
    <xf numFmtId="0" fontId="54" fillId="36" borderId="27" xfId="0" applyFont="1" applyFill="1" applyBorder="1" applyAlignment="1">
      <alignment horizontal="center" vertical="center" wrapText="1"/>
    </xf>
    <xf numFmtId="0" fontId="54" fillId="36" borderId="28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4" fillId="36" borderId="29" xfId="0" applyFont="1" applyFill="1" applyBorder="1" applyAlignment="1">
      <alignment horizontal="center" vertical="center"/>
    </xf>
    <xf numFmtId="0" fontId="54" fillId="36" borderId="26" xfId="0" applyFont="1" applyFill="1" applyBorder="1" applyAlignment="1">
      <alignment horizontal="center" vertical="center"/>
    </xf>
    <xf numFmtId="0" fontId="54" fillId="36" borderId="88" xfId="0" applyFont="1" applyFill="1" applyBorder="1" applyAlignment="1">
      <alignment horizontal="center" vertical="center"/>
    </xf>
    <xf numFmtId="0" fontId="54" fillId="36" borderId="27" xfId="0" applyFont="1" applyFill="1" applyBorder="1" applyAlignment="1">
      <alignment horizontal="center" vertical="center"/>
    </xf>
    <xf numFmtId="1" fontId="30" fillId="0" borderId="89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1" fontId="56" fillId="0" borderId="19" xfId="0" applyNumberFormat="1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 vertical="center"/>
    </xf>
    <xf numFmtId="1" fontId="30" fillId="0" borderId="31" xfId="0" applyNumberFormat="1" applyFont="1" applyBorder="1" applyAlignment="1" applyProtection="1">
      <alignment horizontal="center" vertical="center"/>
      <protection locked="0"/>
    </xf>
    <xf numFmtId="0" fontId="55" fillId="0" borderId="15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 wrapText="1"/>
    </xf>
    <xf numFmtId="0" fontId="6" fillId="0" borderId="90" xfId="0" applyFont="1" applyBorder="1" applyAlignment="1" applyProtection="1">
      <alignment horizontal="center" vertical="center"/>
      <protection locked="0"/>
    </xf>
    <xf numFmtId="0" fontId="56" fillId="0" borderId="2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177" fontId="55" fillId="0" borderId="23" xfId="0" applyNumberFormat="1" applyFont="1" applyBorder="1" applyAlignment="1">
      <alignment horizontal="center"/>
    </xf>
    <xf numFmtId="177" fontId="5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33" xfId="0" applyFont="1" applyBorder="1" applyAlignment="1">
      <alignment/>
    </xf>
    <xf numFmtId="0" fontId="55" fillId="0" borderId="91" xfId="0" applyFont="1" applyBorder="1" applyAlignment="1">
      <alignment vertical="center"/>
    </xf>
    <xf numFmtId="0" fontId="6" fillId="0" borderId="90" xfId="0" applyFont="1" applyBorder="1" applyAlignment="1">
      <alignment horizontal="center" vertical="center"/>
    </xf>
    <xf numFmtId="0" fontId="55" fillId="0" borderId="23" xfId="0" applyFont="1" applyBorder="1" applyAlignment="1">
      <alignment/>
    </xf>
    <xf numFmtId="0" fontId="55" fillId="0" borderId="11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6" fillId="0" borderId="23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85" fillId="0" borderId="16" xfId="0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56" fillId="0" borderId="92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85" fillId="0" borderId="36" xfId="0" applyFont="1" applyBorder="1" applyAlignment="1">
      <alignment horizontal="center" vertical="center"/>
    </xf>
    <xf numFmtId="0" fontId="85" fillId="0" borderId="93" xfId="0" applyFont="1" applyBorder="1" applyAlignment="1">
      <alignment horizontal="center" vertical="center"/>
    </xf>
    <xf numFmtId="0" fontId="32" fillId="0" borderId="94" xfId="0" applyFont="1" applyBorder="1" applyAlignment="1">
      <alignment/>
    </xf>
    <xf numFmtId="0" fontId="5" fillId="0" borderId="95" xfId="0" applyFont="1" applyBorder="1" applyAlignment="1">
      <alignment horizontal="left" vertical="center"/>
    </xf>
    <xf numFmtId="0" fontId="5" fillId="0" borderId="96" xfId="0" applyFont="1" applyBorder="1" applyAlignment="1">
      <alignment horizontal="left" vertical="center"/>
    </xf>
    <xf numFmtId="0" fontId="55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55" fillId="0" borderId="39" xfId="0" applyFont="1" applyBorder="1" applyAlignment="1">
      <alignment vertical="center"/>
    </xf>
    <xf numFmtId="1" fontId="5" fillId="0" borderId="28" xfId="0" applyNumberFormat="1" applyFont="1" applyBorder="1" applyAlignment="1">
      <alignment horizontal="center" vertical="center"/>
    </xf>
    <xf numFmtId="0" fontId="55" fillId="0" borderId="96" xfId="0" applyFont="1" applyBorder="1" applyAlignment="1">
      <alignment/>
    </xf>
    <xf numFmtId="0" fontId="55" fillId="0" borderId="97" xfId="0" applyFont="1" applyBorder="1" applyAlignment="1">
      <alignment/>
    </xf>
    <xf numFmtId="0" fontId="55" fillId="0" borderId="98" xfId="0" applyFont="1" applyBorder="1" applyAlignment="1">
      <alignment/>
    </xf>
    <xf numFmtId="0" fontId="55" fillId="0" borderId="24" xfId="0" applyFont="1" applyBorder="1" applyAlignment="1">
      <alignment/>
    </xf>
    <xf numFmtId="0" fontId="55" fillId="0" borderId="12" xfId="0" applyFont="1" applyBorder="1" applyAlignment="1">
      <alignment/>
    </xf>
    <xf numFmtId="0" fontId="31" fillId="0" borderId="22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85" fillId="0" borderId="99" xfId="0" applyFont="1" applyBorder="1" applyAlignment="1">
      <alignment horizontal="center" vertical="center"/>
    </xf>
    <xf numFmtId="0" fontId="31" fillId="0" borderId="23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85" fillId="0" borderId="32" xfId="0" applyFont="1" applyBorder="1" applyAlignment="1">
      <alignment horizontal="center" vertical="center"/>
    </xf>
    <xf numFmtId="0" fontId="88" fillId="0" borderId="23" xfId="0" applyFont="1" applyBorder="1" applyAlignment="1">
      <alignment horizontal="center"/>
    </xf>
    <xf numFmtId="0" fontId="0" fillId="0" borderId="11" xfId="0" applyBorder="1" applyAlignment="1">
      <alignment/>
    </xf>
    <xf numFmtId="0" fontId="88" fillId="0" borderId="23" xfId="0" applyFont="1" applyBorder="1" applyAlignment="1">
      <alignment horizontal="center" vertical="center"/>
    </xf>
    <xf numFmtId="1" fontId="30" fillId="0" borderId="94" xfId="0" applyNumberFormat="1" applyFont="1" applyBorder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" fontId="56" fillId="0" borderId="28" xfId="0" applyNumberFormat="1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85" fillId="0" borderId="39" xfId="0" applyFont="1" applyBorder="1" applyAlignment="1">
      <alignment horizontal="center" vertical="center"/>
    </xf>
    <xf numFmtId="0" fontId="88" fillId="0" borderId="24" xfId="0" applyFont="1" applyBorder="1" applyAlignment="1">
      <alignment horizontal="center" vertical="center"/>
    </xf>
    <xf numFmtId="0" fontId="89" fillId="0" borderId="0" xfId="0" applyFont="1" applyAlignment="1">
      <alignment/>
    </xf>
    <xf numFmtId="0" fontId="66" fillId="0" borderId="0" xfId="0" applyFont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176" fontId="90" fillId="0" borderId="0" xfId="0" applyNumberFormat="1" applyFont="1" applyAlignment="1">
      <alignment horizontal="center" vertical="top"/>
    </xf>
    <xf numFmtId="0" fontId="91" fillId="0" borderId="0" xfId="0" applyFont="1" applyAlignment="1">
      <alignment wrapText="1"/>
    </xf>
    <xf numFmtId="0" fontId="66" fillId="0" borderId="0" xfId="0" applyFont="1" applyAlignment="1">
      <alignment wrapText="1"/>
    </xf>
    <xf numFmtId="176" fontId="90" fillId="0" borderId="0" xfId="0" applyNumberFormat="1" applyFont="1" applyAlignment="1">
      <alignment horizontal="center"/>
    </xf>
    <xf numFmtId="0" fontId="91" fillId="0" borderId="0" xfId="0" applyFont="1" applyAlignment="1">
      <alignment/>
    </xf>
    <xf numFmtId="0" fontId="61" fillId="41" borderId="22" xfId="0" applyFont="1" applyFill="1" applyBorder="1" applyAlignment="1">
      <alignment horizontal="center" vertical="center"/>
    </xf>
    <xf numFmtId="0" fontId="61" fillId="41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2" fillId="41" borderId="16" xfId="0" applyFont="1" applyFill="1" applyBorder="1" applyAlignment="1">
      <alignment horizontal="center"/>
    </xf>
    <xf numFmtId="0" fontId="88" fillId="41" borderId="22" xfId="0" applyFont="1" applyFill="1" applyBorder="1" applyAlignment="1">
      <alignment horizontal="center" vertical="center"/>
    </xf>
    <xf numFmtId="0" fontId="88" fillId="41" borderId="14" xfId="0" applyFont="1" applyFill="1" applyBorder="1" applyAlignment="1">
      <alignment horizontal="center" vertical="center"/>
    </xf>
    <xf numFmtId="0" fontId="88" fillId="41" borderId="10" xfId="0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61" fillId="41" borderId="23" xfId="0" applyFont="1" applyFill="1" applyBorder="1" applyAlignment="1">
      <alignment horizontal="center" vertical="center"/>
    </xf>
    <xf numFmtId="0" fontId="61" fillId="41" borderId="11" xfId="0" applyFont="1" applyFill="1" applyBorder="1" applyAlignment="1">
      <alignment horizontal="center" vertical="center"/>
    </xf>
    <xf numFmtId="0" fontId="88" fillId="41" borderId="23" xfId="0" applyFont="1" applyFill="1" applyBorder="1" applyAlignment="1">
      <alignment horizontal="center"/>
    </xf>
    <xf numFmtId="0" fontId="88" fillId="41" borderId="16" xfId="0" applyFont="1" applyFill="1" applyBorder="1" applyAlignment="1">
      <alignment horizontal="center"/>
    </xf>
    <xf numFmtId="0" fontId="88" fillId="41" borderId="11" xfId="0" applyFont="1" applyFill="1" applyBorder="1" applyAlignment="1">
      <alignment horizontal="center"/>
    </xf>
    <xf numFmtId="0" fontId="88" fillId="0" borderId="15" xfId="0" applyFont="1" applyBorder="1" applyAlignment="1">
      <alignment horizontal="center"/>
    </xf>
    <xf numFmtId="0" fontId="88" fillId="41" borderId="23" xfId="0" applyFont="1" applyFill="1" applyBorder="1" applyAlignment="1">
      <alignment horizontal="center" vertical="center"/>
    </xf>
    <xf numFmtId="0" fontId="88" fillId="41" borderId="16" xfId="0" applyFont="1" applyFill="1" applyBorder="1" applyAlignment="1">
      <alignment horizontal="center" vertical="center"/>
    </xf>
    <xf numFmtId="0" fontId="88" fillId="41" borderId="11" xfId="0" applyFont="1" applyFill="1" applyBorder="1" applyAlignment="1">
      <alignment horizontal="center" vertical="center"/>
    </xf>
    <xf numFmtId="0" fontId="92" fillId="41" borderId="23" xfId="0" applyFont="1" applyFill="1" applyBorder="1" applyAlignment="1">
      <alignment horizontal="center" vertical="center"/>
    </xf>
    <xf numFmtId="0" fontId="35" fillId="41" borderId="16" xfId="0" applyFont="1" applyFill="1" applyBorder="1" applyAlignment="1">
      <alignment horizontal="center"/>
    </xf>
    <xf numFmtId="0" fontId="5" fillId="0" borderId="91" xfId="0" applyFont="1" applyBorder="1" applyAlignment="1">
      <alignment horizontal="center" vertical="center"/>
    </xf>
    <xf numFmtId="0" fontId="62" fillId="41" borderId="32" xfId="0" applyFont="1" applyFill="1" applyBorder="1" applyAlignment="1">
      <alignment horizontal="center"/>
    </xf>
    <xf numFmtId="0" fontId="92" fillId="41" borderId="11" xfId="0" applyFont="1" applyFill="1" applyBorder="1" applyAlignment="1">
      <alignment horizontal="center" vertical="center"/>
    </xf>
    <xf numFmtId="0" fontId="35" fillId="41" borderId="90" xfId="0" applyFont="1" applyFill="1" applyBorder="1" applyAlignment="1">
      <alignment horizontal="center"/>
    </xf>
    <xf numFmtId="0" fontId="31" fillId="0" borderId="23" xfId="0" applyFont="1" applyBorder="1" applyAlignment="1">
      <alignment horizontal="left" vertical="center"/>
    </xf>
    <xf numFmtId="0" fontId="55" fillId="0" borderId="18" xfId="0" applyFont="1" applyBorder="1" applyAlignment="1">
      <alignment vertical="center"/>
    </xf>
    <xf numFmtId="0" fontId="55" fillId="0" borderId="17" xfId="0" applyFont="1" applyBorder="1" applyAlignment="1">
      <alignment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41" borderId="22" xfId="0" applyFont="1" applyFill="1" applyBorder="1" applyAlignment="1">
      <alignment horizontal="center"/>
    </xf>
    <xf numFmtId="0" fontId="31" fillId="41" borderId="10" xfId="0" applyFont="1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85" fillId="41" borderId="22" xfId="0" applyFont="1" applyFill="1" applyBorder="1" applyAlignment="1">
      <alignment horizontal="center" vertical="center"/>
    </xf>
    <xf numFmtId="0" fontId="85" fillId="41" borderId="14" xfId="0" applyFont="1" applyFill="1" applyBorder="1" applyAlignment="1">
      <alignment horizontal="center" vertical="center"/>
    </xf>
    <xf numFmtId="0" fontId="85" fillId="41" borderId="99" xfId="0" applyFont="1" applyFill="1" applyBorder="1" applyAlignment="1">
      <alignment horizontal="center" vertical="center"/>
    </xf>
    <xf numFmtId="0" fontId="31" fillId="41" borderId="23" xfId="0" applyFont="1" applyFill="1" applyBorder="1" applyAlignment="1">
      <alignment horizontal="center"/>
    </xf>
    <xf numFmtId="0" fontId="31" fillId="41" borderId="11" xfId="0" applyFont="1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85" fillId="41" borderId="23" xfId="0" applyFont="1" applyFill="1" applyBorder="1" applyAlignment="1">
      <alignment horizontal="center" vertical="center"/>
    </xf>
    <xf numFmtId="0" fontId="85" fillId="41" borderId="16" xfId="0" applyFont="1" applyFill="1" applyBorder="1" applyAlignment="1">
      <alignment horizontal="center" vertical="center"/>
    </xf>
    <xf numFmtId="0" fontId="85" fillId="41" borderId="32" xfId="0" applyFont="1" applyFill="1" applyBorder="1" applyAlignment="1">
      <alignment horizontal="center" vertical="center"/>
    </xf>
    <xf numFmtId="0" fontId="85" fillId="41" borderId="23" xfId="0" applyFont="1" applyFill="1" applyBorder="1" applyAlignment="1">
      <alignment horizontal="center"/>
    </xf>
    <xf numFmtId="0" fontId="85" fillId="41" borderId="16" xfId="0" applyFont="1" applyFill="1" applyBorder="1" applyAlignment="1">
      <alignment horizontal="center"/>
    </xf>
    <xf numFmtId="0" fontId="85" fillId="41" borderId="32" xfId="0" applyFont="1" applyFill="1" applyBorder="1" applyAlignment="1">
      <alignment horizontal="center"/>
    </xf>
    <xf numFmtId="0" fontId="31" fillId="0" borderId="2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56" fillId="0" borderId="24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177" fontId="55" fillId="0" borderId="12" xfId="0" applyNumberFormat="1" applyFont="1" applyBorder="1" applyAlignment="1">
      <alignment horizontal="center"/>
    </xf>
    <xf numFmtId="0" fontId="0" fillId="41" borderId="22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6" fillId="0" borderId="99" xfId="0" applyFont="1" applyBorder="1" applyAlignment="1" applyProtection="1">
      <alignment horizontal="center" vertical="center"/>
      <protection locked="0"/>
    </xf>
    <xf numFmtId="0" fontId="0" fillId="41" borderId="19" xfId="0" applyFill="1" applyBorder="1" applyAlignment="1">
      <alignment horizontal="center"/>
    </xf>
    <xf numFmtId="0" fontId="85" fillId="41" borderId="15" xfId="0" applyFont="1" applyFill="1" applyBorder="1" applyAlignment="1">
      <alignment horizontal="center" vertical="center"/>
    </xf>
    <xf numFmtId="0" fontId="0" fillId="41" borderId="23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0" fillId="41" borderId="20" xfId="0" applyFill="1" applyBorder="1" applyAlignment="1">
      <alignment horizontal="center"/>
    </xf>
    <xf numFmtId="0" fontId="85" fillId="41" borderId="90" xfId="0" applyFont="1" applyFill="1" applyBorder="1" applyAlignment="1">
      <alignment horizontal="center" vertical="center"/>
    </xf>
    <xf numFmtId="0" fontId="0" fillId="41" borderId="24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6" fillId="0" borderId="39" xfId="0" applyFont="1" applyBorder="1" applyAlignment="1" applyProtection="1">
      <alignment horizontal="center" vertical="center"/>
      <protection locked="0"/>
    </xf>
    <xf numFmtId="0" fontId="0" fillId="41" borderId="21" xfId="0" applyFill="1" applyBorder="1" applyAlignment="1">
      <alignment horizontal="center"/>
    </xf>
    <xf numFmtId="0" fontId="85" fillId="41" borderId="24" xfId="0" applyFont="1" applyFill="1" applyBorder="1" applyAlignment="1">
      <alignment horizontal="center" vertical="center"/>
    </xf>
    <xf numFmtId="0" fontId="85" fillId="41" borderId="18" xfId="0" applyFont="1" applyFill="1" applyBorder="1" applyAlignment="1">
      <alignment horizontal="center" vertical="center"/>
    </xf>
    <xf numFmtId="0" fontId="85" fillId="41" borderId="24" xfId="0" applyFont="1" applyFill="1" applyBorder="1" applyAlignment="1">
      <alignment horizontal="center"/>
    </xf>
    <xf numFmtId="0" fontId="85" fillId="41" borderId="18" xfId="0" applyFont="1" applyFill="1" applyBorder="1" applyAlignment="1">
      <alignment horizontal="center"/>
    </xf>
    <xf numFmtId="0" fontId="85" fillId="41" borderId="39" xfId="0" applyFont="1" applyFill="1" applyBorder="1" applyAlignment="1">
      <alignment horizontal="center"/>
    </xf>
    <xf numFmtId="0" fontId="85" fillId="0" borderId="12" xfId="0" applyFont="1" applyBorder="1" applyAlignment="1">
      <alignment horizontal="center" vertical="center"/>
    </xf>
    <xf numFmtId="0" fontId="31" fillId="41" borderId="24" xfId="0" applyFont="1" applyFill="1" applyBorder="1" applyAlignment="1">
      <alignment horizontal="center"/>
    </xf>
    <xf numFmtId="0" fontId="31" fillId="41" borderId="12" xfId="0" applyFont="1" applyFill="1" applyBorder="1" applyAlignment="1">
      <alignment horizontal="center"/>
    </xf>
    <xf numFmtId="0" fontId="0" fillId="41" borderId="18" xfId="0" applyFill="1" applyBorder="1" applyAlignment="1">
      <alignment horizontal="center"/>
    </xf>
    <xf numFmtId="0" fontId="31" fillId="41" borderId="22" xfId="0" applyFont="1" applyFill="1" applyBorder="1" applyAlignment="1">
      <alignment/>
    </xf>
    <xf numFmtId="0" fontId="31" fillId="41" borderId="10" xfId="0" applyFont="1" applyFill="1" applyBorder="1" applyAlignment="1">
      <alignment/>
    </xf>
    <xf numFmtId="0" fontId="55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 applyProtection="1">
      <alignment horizontal="left" vertical="center"/>
      <protection locked="0"/>
    </xf>
    <xf numFmtId="0" fontId="0" fillId="41" borderId="16" xfId="0" applyFill="1" applyBorder="1" applyAlignment="1">
      <alignment/>
    </xf>
    <xf numFmtId="0" fontId="31" fillId="41" borderId="23" xfId="0" applyFont="1" applyFill="1" applyBorder="1" applyAlignment="1">
      <alignment/>
    </xf>
    <xf numFmtId="0" fontId="31" fillId="41" borderId="11" xfId="0" applyFont="1" applyFill="1" applyBorder="1" applyAlignment="1">
      <alignment/>
    </xf>
    <xf numFmtId="0" fontId="55" fillId="0" borderId="16" xfId="0" applyFont="1" applyBorder="1" applyAlignment="1">
      <alignment horizontal="center" vertical="center"/>
    </xf>
    <xf numFmtId="0" fontId="55" fillId="0" borderId="16" xfId="0" applyFont="1" applyBorder="1" applyAlignment="1" applyProtection="1">
      <alignment horizontal="left" vertical="center"/>
      <protection locked="0"/>
    </xf>
    <xf numFmtId="0" fontId="55" fillId="0" borderId="16" xfId="0" applyFont="1" applyBorder="1" applyAlignment="1">
      <alignment horizontal="center" vertical="center" wrapText="1"/>
    </xf>
    <xf numFmtId="0" fontId="55" fillId="0" borderId="90" xfId="0" applyFont="1" applyBorder="1" applyAlignment="1">
      <alignment horizontal="center" vertical="center" wrapText="1"/>
    </xf>
    <xf numFmtId="0" fontId="55" fillId="0" borderId="90" xfId="0" applyFont="1" applyBorder="1" applyAlignment="1" applyProtection="1">
      <alignment horizontal="left" vertical="center"/>
      <protection locked="0"/>
    </xf>
    <xf numFmtId="0" fontId="55" fillId="0" borderId="16" xfId="0" applyFont="1" applyBorder="1" applyAlignment="1">
      <alignment horizontal="left" vertical="center"/>
    </xf>
    <xf numFmtId="0" fontId="63" fillId="0" borderId="16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31" fillId="0" borderId="22" xfId="0" applyFont="1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02" xfId="0" applyBorder="1" applyAlignment="1">
      <alignment horizontal="center"/>
    </xf>
    <xf numFmtId="0" fontId="88" fillId="0" borderId="24" xfId="0" applyFont="1" applyBorder="1" applyAlignment="1">
      <alignment horizontal="center"/>
    </xf>
    <xf numFmtId="0" fontId="54" fillId="36" borderId="30" xfId="0" applyFont="1" applyFill="1" applyBorder="1" applyAlignment="1">
      <alignment horizontal="left" vertical="center" wrapText="1"/>
    </xf>
    <xf numFmtId="176" fontId="54" fillId="36" borderId="28" xfId="0" applyNumberFormat="1" applyFont="1" applyFill="1" applyBorder="1" applyAlignment="1">
      <alignment horizontal="center" vertical="center" wrapText="1"/>
    </xf>
    <xf numFmtId="0" fontId="54" fillId="36" borderId="25" xfId="0" applyFont="1" applyFill="1" applyBorder="1" applyAlignment="1">
      <alignment horizontal="center" vertical="center" wrapText="1"/>
    </xf>
    <xf numFmtId="0" fontId="61" fillId="41" borderId="22" xfId="0" applyFont="1" applyFill="1" applyBorder="1" applyAlignment="1">
      <alignment vertical="center"/>
    </xf>
    <xf numFmtId="0" fontId="61" fillId="41" borderId="10" xfId="0" applyFont="1" applyFill="1" applyBorder="1" applyAlignment="1">
      <alignment vertical="center"/>
    </xf>
    <xf numFmtId="0" fontId="55" fillId="0" borderId="16" xfId="0" applyFont="1" applyBorder="1" applyAlignment="1" applyProtection="1">
      <alignment horizontal="center" vertical="center"/>
      <protection locked="0"/>
    </xf>
    <xf numFmtId="0" fontId="64" fillId="41" borderId="16" xfId="0" applyFont="1" applyFill="1" applyBorder="1" applyAlignment="1">
      <alignment horizontal="center"/>
    </xf>
    <xf numFmtId="0" fontId="85" fillId="0" borderId="13" xfId="0" applyFont="1" applyBorder="1" applyAlignment="1">
      <alignment horizontal="center" vertical="center"/>
    </xf>
    <xf numFmtId="0" fontId="61" fillId="41" borderId="23" xfId="0" applyFont="1" applyFill="1" applyBorder="1" applyAlignment="1">
      <alignment vertical="center"/>
    </xf>
    <xf numFmtId="0" fontId="61" fillId="41" borderId="11" xfId="0" applyFont="1" applyFill="1" applyBorder="1" applyAlignment="1">
      <alignment vertical="center"/>
    </xf>
    <xf numFmtId="0" fontId="5" fillId="0" borderId="103" xfId="0" applyFont="1" applyBorder="1" applyAlignment="1">
      <alignment horizontal="center" vertical="center"/>
    </xf>
    <xf numFmtId="0" fontId="55" fillId="0" borderId="91" xfId="0" applyFont="1" applyBorder="1" applyAlignment="1">
      <alignment horizontal="center" vertical="center"/>
    </xf>
    <xf numFmtId="0" fontId="55" fillId="0" borderId="90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/>
    </xf>
    <xf numFmtId="0" fontId="55" fillId="0" borderId="18" xfId="0" applyFont="1" applyBorder="1" applyAlignment="1" applyProtection="1">
      <alignment horizontal="center" vertical="center"/>
      <protection locked="0"/>
    </xf>
    <xf numFmtId="0" fontId="64" fillId="41" borderId="18" xfId="0" applyFont="1" applyFill="1" applyBorder="1" applyAlignment="1">
      <alignment horizontal="center"/>
    </xf>
    <xf numFmtId="0" fontId="88" fillId="0" borderId="17" xfId="0" applyFont="1" applyBorder="1" applyAlignment="1">
      <alignment horizontal="center"/>
    </xf>
    <xf numFmtId="0" fontId="0" fillId="41" borderId="22" xfId="0" applyFill="1" applyBorder="1" applyAlignment="1">
      <alignment horizontal="left"/>
    </xf>
    <xf numFmtId="0" fontId="0" fillId="41" borderId="99" xfId="0" applyFill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41" borderId="16" xfId="0" applyFill="1" applyBorder="1" applyAlignment="1">
      <alignment horizontal="left"/>
    </xf>
    <xf numFmtId="0" fontId="0" fillId="41" borderId="23" xfId="0" applyFill="1" applyBorder="1" applyAlignment="1">
      <alignment horizontal="left"/>
    </xf>
    <xf numFmtId="0" fontId="0" fillId="41" borderId="32" xfId="0" applyFill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41" borderId="11" xfId="0" applyFill="1" applyBorder="1" applyAlignment="1">
      <alignment horizontal="left"/>
    </xf>
    <xf numFmtId="1" fontId="56" fillId="0" borderId="104" xfId="0" applyNumberFormat="1" applyFont="1" applyBorder="1" applyAlignment="1">
      <alignment horizontal="center" vertical="center"/>
    </xf>
    <xf numFmtId="0" fontId="84" fillId="41" borderId="16" xfId="0" applyFont="1" applyFill="1" applyBorder="1" applyAlignment="1">
      <alignment horizontal="center" vertical="center"/>
    </xf>
    <xf numFmtId="0" fontId="0" fillId="41" borderId="105" xfId="0" applyFill="1" applyBorder="1" applyAlignment="1">
      <alignment horizontal="left"/>
    </xf>
    <xf numFmtId="0" fontId="0" fillId="41" borderId="106" xfId="0" applyFill="1" applyBorder="1" applyAlignment="1">
      <alignment horizontal="left"/>
    </xf>
    <xf numFmtId="0" fontId="5" fillId="0" borderId="103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90" xfId="0" applyBorder="1" applyAlignment="1" applyProtection="1">
      <alignment horizontal="center" vertical="center"/>
      <protection locked="0"/>
    </xf>
    <xf numFmtId="0" fontId="0" fillId="41" borderId="90" xfId="0" applyFill="1" applyBorder="1" applyAlignment="1">
      <alignment horizontal="left"/>
    </xf>
    <xf numFmtId="0" fontId="0" fillId="0" borderId="9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1" borderId="24" xfId="0" applyFill="1" applyBorder="1" applyAlignment="1">
      <alignment horizontal="left"/>
    </xf>
    <xf numFmtId="0" fontId="0" fillId="41" borderId="39" xfId="0" applyFill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0" fillId="41" borderId="18" xfId="0" applyFill="1" applyBorder="1" applyAlignment="1">
      <alignment horizontal="left"/>
    </xf>
    <xf numFmtId="0" fontId="42" fillId="0" borderId="91" xfId="0" applyFont="1" applyBorder="1" applyAlignment="1">
      <alignment horizontal="center" vertical="center"/>
    </xf>
    <xf numFmtId="1" fontId="56" fillId="0" borderId="103" xfId="0" applyNumberFormat="1" applyFont="1" applyBorder="1" applyAlignment="1">
      <alignment horizontal="center" vertical="center"/>
    </xf>
    <xf numFmtId="0" fontId="31" fillId="2" borderId="16" xfId="0" applyFont="1" applyFill="1" applyBorder="1" applyAlignment="1">
      <alignment horizontal="left"/>
    </xf>
    <xf numFmtId="0" fontId="93" fillId="41" borderId="16" xfId="0" applyFont="1" applyFill="1" applyBorder="1" applyAlignment="1">
      <alignment/>
    </xf>
    <xf numFmtId="0" fontId="5" fillId="0" borderId="95" xfId="0" applyFont="1" applyBorder="1" applyAlignment="1">
      <alignment horizontal="center" vertical="center" wrapText="1"/>
    </xf>
    <xf numFmtId="0" fontId="0" fillId="2" borderId="18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0" borderId="107" xfId="0" applyBorder="1" applyAlignment="1">
      <alignment horizontal="center" vertical="center" wrapText="1"/>
    </xf>
    <xf numFmtId="0" fontId="0" fillId="0" borderId="97" xfId="0" applyBorder="1" applyAlignment="1" applyProtection="1">
      <alignment horizontal="center" vertical="center"/>
      <protection locked="0"/>
    </xf>
    <xf numFmtId="0" fontId="84" fillId="41" borderId="18" xfId="0" applyFont="1" applyFill="1" applyBorder="1" applyAlignment="1">
      <alignment horizontal="center" vertical="center"/>
    </xf>
    <xf numFmtId="0" fontId="88" fillId="0" borderId="17" xfId="0" applyFont="1" applyBorder="1" applyAlignment="1">
      <alignment horizontal="center" vertical="center"/>
    </xf>
    <xf numFmtId="0" fontId="54" fillId="36" borderId="108" xfId="0" applyFont="1" applyFill="1" applyBorder="1" applyAlignment="1">
      <alignment horizontal="center" vertical="center"/>
    </xf>
    <xf numFmtId="0" fontId="54" fillId="36" borderId="109" xfId="0" applyFont="1" applyFill="1" applyBorder="1" applyAlignment="1">
      <alignment horizontal="center" vertical="center"/>
    </xf>
    <xf numFmtId="0" fontId="54" fillId="36" borderId="110" xfId="0" applyFont="1" applyFill="1" applyBorder="1" applyAlignment="1">
      <alignment horizontal="center" vertical="center"/>
    </xf>
    <xf numFmtId="0" fontId="54" fillId="36" borderId="111" xfId="0" applyFont="1" applyFill="1" applyBorder="1" applyAlignment="1">
      <alignment horizontal="center" vertical="center"/>
    </xf>
    <xf numFmtId="1" fontId="30" fillId="0" borderId="19" xfId="0" applyNumberFormat="1" applyFont="1" applyBorder="1" applyAlignment="1" applyProtection="1">
      <alignment horizontal="center" vertical="center"/>
      <protection locked="0"/>
    </xf>
    <xf numFmtId="0" fontId="0" fillId="41" borderId="22" xfId="0" applyFill="1" applyBorder="1" applyAlignment="1">
      <alignment/>
    </xf>
    <xf numFmtId="0" fontId="0" fillId="41" borderId="10" xfId="0" applyFill="1" applyBorder="1" applyAlignment="1">
      <alignment/>
    </xf>
    <xf numFmtId="0" fontId="85" fillId="41" borderId="10" xfId="0" applyFont="1" applyFill="1" applyBorder="1" applyAlignment="1">
      <alignment horizontal="center" vertical="center"/>
    </xf>
    <xf numFmtId="1" fontId="30" fillId="0" borderId="20" xfId="0" applyNumberFormat="1" applyFont="1" applyBorder="1" applyAlignment="1" applyProtection="1">
      <alignment horizontal="center" vertical="center"/>
      <protection locked="0"/>
    </xf>
    <xf numFmtId="0" fontId="0" fillId="41" borderId="23" xfId="0" applyFill="1" applyBorder="1" applyAlignment="1">
      <alignment/>
    </xf>
    <xf numFmtId="0" fontId="0" fillId="41" borderId="11" xfId="0" applyFill="1" applyBorder="1" applyAlignment="1">
      <alignment/>
    </xf>
    <xf numFmtId="0" fontId="85" fillId="41" borderId="11" xfId="0" applyFont="1" applyFill="1" applyBorder="1" applyAlignment="1">
      <alignment horizontal="center" vertical="center"/>
    </xf>
    <xf numFmtId="0" fontId="85" fillId="41" borderId="11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/>
    </xf>
    <xf numFmtId="0" fontId="85" fillId="0" borderId="15" xfId="0" applyFont="1" applyBorder="1" applyAlignment="1">
      <alignment horizontal="center"/>
    </xf>
    <xf numFmtId="0" fontId="88" fillId="0" borderId="16" xfId="0" applyFont="1" applyBorder="1" applyAlignment="1">
      <alignment horizontal="center" vertical="center"/>
    </xf>
    <xf numFmtId="177" fontId="55" fillId="0" borderId="16" xfId="0" applyNumberFormat="1" applyFont="1" applyBorder="1" applyAlignment="1">
      <alignment horizontal="center"/>
    </xf>
    <xf numFmtId="1" fontId="56" fillId="0" borderId="100" xfId="0" applyNumberFormat="1" applyFont="1" applyBorder="1" applyAlignment="1">
      <alignment horizontal="center" vertical="center"/>
    </xf>
    <xf numFmtId="1" fontId="30" fillId="0" borderId="21" xfId="0" applyNumberFormat="1" applyFont="1" applyBorder="1" applyAlignment="1" applyProtection="1">
      <alignment horizontal="center" vertical="center"/>
      <protection locked="0"/>
    </xf>
    <xf numFmtId="0" fontId="0" fillId="41" borderId="24" xfId="0" applyFill="1" applyBorder="1" applyAlignment="1">
      <alignment/>
    </xf>
    <xf numFmtId="0" fontId="0" fillId="41" borderId="12" xfId="0" applyFill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  <xf numFmtId="0" fontId="6" fillId="0" borderId="97" xfId="0" applyFont="1" applyBorder="1" applyAlignment="1" applyProtection="1">
      <alignment horizontal="center" vertical="center"/>
      <protection locked="0"/>
    </xf>
    <xf numFmtId="0" fontId="85" fillId="41" borderId="12" xfId="0" applyFont="1" applyFill="1" applyBorder="1" applyAlignment="1">
      <alignment horizontal="center" vertical="center"/>
    </xf>
    <xf numFmtId="0" fontId="54" fillId="36" borderId="112" xfId="0" applyFont="1" applyFill="1" applyBorder="1" applyAlignment="1">
      <alignment horizontal="left" vertical="center" wrapText="1"/>
    </xf>
    <xf numFmtId="0" fontId="5" fillId="0" borderId="10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5" fillId="0" borderId="88" xfId="0" applyFont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/>
    </xf>
    <xf numFmtId="0" fontId="88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41" borderId="18" xfId="0" applyFill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CF 2007 F3K" xfId="51"/>
    <cellStyle name="Normal_CF2009F3K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1152525</xdr:colOff>
      <xdr:row>5</xdr:row>
      <xdr:rowOff>28575</xdr:rowOff>
    </xdr:from>
    <xdr:to>
      <xdr:col>6</xdr:col>
      <xdr:colOff>57150</xdr:colOff>
      <xdr:row>5</xdr:row>
      <xdr:rowOff>161925</xdr:rowOff>
    </xdr:to>
    <xdr:sp>
      <xdr:nvSpPr>
        <xdr:cNvPr id="1" name="Organigramme : Extraire 5"/>
        <xdr:cNvSpPr>
          <a:spLocks/>
        </xdr:cNvSpPr>
      </xdr:nvSpPr>
      <xdr:spPr>
        <a:xfrm rot="5400000">
          <a:off x="5572125" y="1171575"/>
          <a:ext cx="95250" cy="142875"/>
        </a:xfrm>
        <a:prstGeom prst="flowChartExtract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1152525</xdr:colOff>
      <xdr:row>6</xdr:row>
      <xdr:rowOff>9525</xdr:rowOff>
    </xdr:from>
    <xdr:to>
      <xdr:col>6</xdr:col>
      <xdr:colOff>57150</xdr:colOff>
      <xdr:row>6</xdr:row>
      <xdr:rowOff>161925</xdr:rowOff>
    </xdr:to>
    <xdr:sp>
      <xdr:nvSpPr>
        <xdr:cNvPr id="2" name="Organigramme : Extraire 7"/>
        <xdr:cNvSpPr>
          <a:spLocks/>
        </xdr:cNvSpPr>
      </xdr:nvSpPr>
      <xdr:spPr>
        <a:xfrm rot="5400000">
          <a:off x="5572125" y="1343025"/>
          <a:ext cx="95250" cy="152400"/>
        </a:xfrm>
        <a:prstGeom prst="flowChartExtract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61"/>
  <sheetViews>
    <sheetView tabSelected="1" zoomScalePageLayoutView="0" workbookViewId="0" topLeftCell="A1">
      <selection activeCell="L255" sqref="L132:M255"/>
    </sheetView>
  </sheetViews>
  <sheetFormatPr defaultColWidth="11.57421875" defaultRowHeight="12.75"/>
  <cols>
    <col min="1" max="1" width="1.421875" style="0" customWidth="1"/>
    <col min="2" max="2" width="11.421875" style="0" customWidth="1"/>
    <col min="3" max="3" width="24.421875" style="0" customWidth="1"/>
    <col min="4" max="6" width="11.421875" style="0" customWidth="1"/>
    <col min="7" max="7" width="15.8515625" style="0" customWidth="1"/>
    <col min="8" max="8" width="34.421875" style="0" bestFit="1" customWidth="1"/>
    <col min="9" max="9" width="9.8515625" style="0" customWidth="1"/>
    <col min="10" max="15" width="11.28125" style="0" customWidth="1"/>
    <col min="16" max="16384" width="11.421875" style="0" customWidth="1"/>
  </cols>
  <sheetData>
    <row r="1" spans="3:12" ht="22.5">
      <c r="C1" s="94"/>
      <c r="D1" s="94"/>
      <c r="E1" s="94"/>
      <c r="F1" s="95" t="s">
        <v>544</v>
      </c>
      <c r="G1" s="94"/>
      <c r="H1" s="94"/>
      <c r="I1" s="94"/>
      <c r="J1" s="94"/>
      <c r="K1" s="94"/>
      <c r="L1" s="94"/>
    </row>
    <row r="2" spans="3:12" ht="22.5">
      <c r="C2" s="94"/>
      <c r="D2" s="94"/>
      <c r="F2" s="95" t="s">
        <v>547</v>
      </c>
      <c r="G2" s="94"/>
      <c r="H2" s="94"/>
      <c r="I2" s="94"/>
      <c r="J2" s="94"/>
      <c r="K2" s="94"/>
      <c r="L2" s="94"/>
    </row>
    <row r="3" spans="2:5" ht="19.5">
      <c r="B3" s="212"/>
      <c r="C3" s="6"/>
      <c r="E3" s="2"/>
    </row>
    <row r="4" spans="2:16" ht="13.5">
      <c r="B4" s="290"/>
      <c r="C4" s="291"/>
      <c r="D4" s="292"/>
      <c r="E4" s="292"/>
      <c r="F4" s="293"/>
      <c r="G4" s="294"/>
      <c r="H4" s="295"/>
      <c r="I4" s="289"/>
      <c r="J4" s="296"/>
      <c r="K4" s="296"/>
      <c r="L4" s="296"/>
      <c r="M4" s="296"/>
      <c r="N4" s="296"/>
      <c r="O4" s="296"/>
      <c r="P4" s="289"/>
    </row>
    <row r="5" s="382" customFormat="1" ht="24.75" customHeight="1" thickBot="1">
      <c r="B5" s="381" t="s">
        <v>639</v>
      </c>
    </row>
    <row r="6" spans="2:17" ht="13.5" thickBot="1">
      <c r="B6" s="297" t="s">
        <v>0</v>
      </c>
      <c r="C6" s="298" t="s">
        <v>58</v>
      </c>
      <c r="D6" s="298" t="s">
        <v>548</v>
      </c>
      <c r="E6" s="299" t="s">
        <v>549</v>
      </c>
      <c r="F6" s="300" t="s">
        <v>545</v>
      </c>
      <c r="G6" s="300" t="s">
        <v>2</v>
      </c>
      <c r="H6" s="301" t="s">
        <v>1</v>
      </c>
      <c r="I6" s="302" t="s">
        <v>6</v>
      </c>
      <c r="J6" s="303"/>
      <c r="K6" s="304" t="s">
        <v>7</v>
      </c>
      <c r="L6" s="305" t="s">
        <v>550</v>
      </c>
      <c r="M6" s="305" t="s">
        <v>9</v>
      </c>
      <c r="N6" s="305" t="s">
        <v>10</v>
      </c>
      <c r="O6" s="306" t="s">
        <v>11</v>
      </c>
      <c r="P6" s="304" t="s">
        <v>551</v>
      </c>
      <c r="Q6" s="307" t="s">
        <v>552</v>
      </c>
    </row>
    <row r="7" spans="2:17" ht="16.5" thickBot="1">
      <c r="B7" s="308">
        <v>1</v>
      </c>
      <c r="C7" s="309" t="s">
        <v>86</v>
      </c>
      <c r="D7" s="310" t="s">
        <v>358</v>
      </c>
      <c r="E7" s="311"/>
      <c r="F7" s="10" t="s">
        <v>186</v>
      </c>
      <c r="G7" s="312">
        <v>257</v>
      </c>
      <c r="H7" s="110" t="s">
        <v>553</v>
      </c>
      <c r="I7" s="313">
        <f aca="true" t="shared" si="0" ref="I7:I40">SUM(K7:Q7)</f>
        <v>1699</v>
      </c>
      <c r="J7" s="303"/>
      <c r="K7" s="314">
        <v>240</v>
      </c>
      <c r="L7" s="315">
        <v>240</v>
      </c>
      <c r="M7" s="316">
        <v>180</v>
      </c>
      <c r="N7" s="316">
        <v>180</v>
      </c>
      <c r="O7" s="317">
        <v>180</v>
      </c>
      <c r="P7" s="318">
        <v>360</v>
      </c>
      <c r="Q7" s="317">
        <v>319</v>
      </c>
    </row>
    <row r="8" spans="2:17" ht="16.5" thickBot="1">
      <c r="B8" s="319">
        <f>B7+1</f>
        <v>2</v>
      </c>
      <c r="C8" s="309" t="s">
        <v>554</v>
      </c>
      <c r="D8" s="310" t="s">
        <v>231</v>
      </c>
      <c r="E8" s="320"/>
      <c r="F8" s="321" t="s">
        <v>186</v>
      </c>
      <c r="G8" s="322">
        <v>257</v>
      </c>
      <c r="H8" s="110" t="s">
        <v>553</v>
      </c>
      <c r="I8" s="313">
        <f t="shared" si="0"/>
        <v>1636</v>
      </c>
      <c r="J8" s="303"/>
      <c r="K8" s="323">
        <v>240</v>
      </c>
      <c r="L8" s="324">
        <v>240</v>
      </c>
      <c r="M8" s="288">
        <v>180</v>
      </c>
      <c r="N8" s="288">
        <v>180</v>
      </c>
      <c r="O8" s="325">
        <v>180</v>
      </c>
      <c r="P8" s="326">
        <v>360</v>
      </c>
      <c r="Q8" s="325">
        <v>256</v>
      </c>
    </row>
    <row r="9" spans="2:17" ht="16.5" thickBot="1">
      <c r="B9" s="319">
        <f aca="true" t="shared" si="1" ref="B9:B39">B8+1</f>
        <v>3</v>
      </c>
      <c r="C9" s="309" t="s">
        <v>555</v>
      </c>
      <c r="D9" s="310" t="s">
        <v>252</v>
      </c>
      <c r="E9" s="327"/>
      <c r="F9" s="14" t="s">
        <v>199</v>
      </c>
      <c r="G9" s="285">
        <v>612</v>
      </c>
      <c r="H9" s="110" t="s">
        <v>27</v>
      </c>
      <c r="I9" s="313">
        <f t="shared" si="0"/>
        <v>1253</v>
      </c>
      <c r="J9" s="303"/>
      <c r="K9" s="323">
        <v>240</v>
      </c>
      <c r="L9" s="324">
        <v>240</v>
      </c>
      <c r="M9" s="287">
        <v>180</v>
      </c>
      <c r="N9" s="288">
        <v>180</v>
      </c>
      <c r="O9" s="325">
        <v>180</v>
      </c>
      <c r="P9" s="326">
        <v>233</v>
      </c>
      <c r="Q9" s="325"/>
    </row>
    <row r="10" spans="2:17" ht="16.5" thickBot="1">
      <c r="B10" s="319">
        <f t="shared" si="1"/>
        <v>4</v>
      </c>
      <c r="C10" s="309" t="s">
        <v>556</v>
      </c>
      <c r="D10" s="310" t="s">
        <v>161</v>
      </c>
      <c r="E10" s="327"/>
      <c r="F10" s="14" t="s">
        <v>199</v>
      </c>
      <c r="G10" s="285">
        <v>68</v>
      </c>
      <c r="H10" s="110" t="s">
        <v>557</v>
      </c>
      <c r="I10" s="313">
        <f t="shared" si="0"/>
        <v>1245</v>
      </c>
      <c r="J10" s="303"/>
      <c r="K10" s="323">
        <v>240</v>
      </c>
      <c r="L10" s="324">
        <v>240</v>
      </c>
      <c r="M10" s="288">
        <v>180</v>
      </c>
      <c r="N10" s="288">
        <v>180</v>
      </c>
      <c r="O10" s="325">
        <v>180</v>
      </c>
      <c r="P10" s="326">
        <v>225</v>
      </c>
      <c r="Q10" s="325"/>
    </row>
    <row r="11" spans="2:17" ht="16.5" thickBot="1">
      <c r="B11" s="319">
        <f t="shared" si="1"/>
        <v>5</v>
      </c>
      <c r="C11" s="309" t="s">
        <v>558</v>
      </c>
      <c r="D11" s="310" t="s">
        <v>559</v>
      </c>
      <c r="E11" s="327"/>
      <c r="F11" s="14" t="s">
        <v>390</v>
      </c>
      <c r="G11" s="285">
        <v>137</v>
      </c>
      <c r="H11" s="110" t="s">
        <v>560</v>
      </c>
      <c r="I11" s="313">
        <f t="shared" si="0"/>
        <v>1244</v>
      </c>
      <c r="J11" s="303"/>
      <c r="K11" s="323">
        <v>240</v>
      </c>
      <c r="L11" s="324">
        <v>240</v>
      </c>
      <c r="M11" s="288">
        <v>180</v>
      </c>
      <c r="N11" s="288">
        <v>180</v>
      </c>
      <c r="O11" s="325">
        <v>180</v>
      </c>
      <c r="P11" s="326">
        <v>224</v>
      </c>
      <c r="Q11" s="325"/>
    </row>
    <row r="12" spans="2:17" ht="16.5" thickBot="1">
      <c r="B12" s="319">
        <f t="shared" si="1"/>
        <v>6</v>
      </c>
      <c r="C12" s="309" t="s">
        <v>561</v>
      </c>
      <c r="D12" s="310" t="s">
        <v>562</v>
      </c>
      <c r="E12" s="327"/>
      <c r="F12" s="14" t="s">
        <v>390</v>
      </c>
      <c r="G12" s="285">
        <v>137</v>
      </c>
      <c r="H12" s="110" t="s">
        <v>560</v>
      </c>
      <c r="I12" s="313">
        <f t="shared" si="0"/>
        <v>984</v>
      </c>
      <c r="J12" s="303"/>
      <c r="K12" s="323">
        <v>224</v>
      </c>
      <c r="L12" s="324">
        <v>240</v>
      </c>
      <c r="M12" s="288">
        <v>180</v>
      </c>
      <c r="N12" s="288">
        <v>180</v>
      </c>
      <c r="O12" s="325">
        <v>160</v>
      </c>
      <c r="P12" s="328"/>
      <c r="Q12" s="329"/>
    </row>
    <row r="13" spans="2:17" ht="16.5" thickBot="1">
      <c r="B13" s="319">
        <f t="shared" si="1"/>
        <v>7</v>
      </c>
      <c r="C13" s="309" t="s">
        <v>563</v>
      </c>
      <c r="D13" s="310" t="s">
        <v>358</v>
      </c>
      <c r="E13" s="327"/>
      <c r="F13" s="14" t="s">
        <v>155</v>
      </c>
      <c r="G13" s="285">
        <v>243</v>
      </c>
      <c r="H13" s="110" t="s">
        <v>564</v>
      </c>
      <c r="I13" s="313">
        <f t="shared" si="0"/>
        <v>975</v>
      </c>
      <c r="J13" s="303"/>
      <c r="K13" s="323">
        <v>240</v>
      </c>
      <c r="L13" s="324">
        <v>235</v>
      </c>
      <c r="M13" s="288">
        <v>140</v>
      </c>
      <c r="N13" s="288">
        <v>180</v>
      </c>
      <c r="O13" s="325">
        <v>180</v>
      </c>
      <c r="P13" s="328"/>
      <c r="Q13" s="329"/>
    </row>
    <row r="14" spans="2:17" ht="16.5" thickBot="1">
      <c r="B14" s="319">
        <f t="shared" si="1"/>
        <v>8</v>
      </c>
      <c r="C14" s="309" t="s">
        <v>565</v>
      </c>
      <c r="D14" s="310" t="s">
        <v>566</v>
      </c>
      <c r="E14" s="327"/>
      <c r="F14" s="14" t="s">
        <v>186</v>
      </c>
      <c r="G14" s="285">
        <v>48</v>
      </c>
      <c r="H14" s="110" t="s">
        <v>567</v>
      </c>
      <c r="I14" s="313">
        <f t="shared" si="0"/>
        <v>975</v>
      </c>
      <c r="J14" s="303"/>
      <c r="K14" s="323">
        <v>223</v>
      </c>
      <c r="L14" s="324">
        <v>240</v>
      </c>
      <c r="M14" s="288">
        <v>152</v>
      </c>
      <c r="N14" s="288">
        <v>180</v>
      </c>
      <c r="O14" s="325">
        <v>180</v>
      </c>
      <c r="P14" s="328"/>
      <c r="Q14" s="329"/>
    </row>
    <row r="15" spans="2:17" ht="16.5" thickBot="1">
      <c r="B15" s="319">
        <f t="shared" si="1"/>
        <v>9</v>
      </c>
      <c r="C15" s="309" t="s">
        <v>568</v>
      </c>
      <c r="D15" s="310" t="s">
        <v>569</v>
      </c>
      <c r="E15" s="327"/>
      <c r="F15" s="14" t="s">
        <v>199</v>
      </c>
      <c r="G15" s="285">
        <v>612</v>
      </c>
      <c r="H15" s="110" t="s">
        <v>27</v>
      </c>
      <c r="I15" s="313">
        <f t="shared" si="0"/>
        <v>967</v>
      </c>
      <c r="J15" s="303"/>
      <c r="K15" s="323">
        <v>240</v>
      </c>
      <c r="L15" s="324">
        <v>240</v>
      </c>
      <c r="M15" s="288">
        <v>180</v>
      </c>
      <c r="N15" s="288">
        <v>127</v>
      </c>
      <c r="O15" s="325">
        <v>180</v>
      </c>
      <c r="P15" s="328"/>
      <c r="Q15" s="329"/>
    </row>
    <row r="16" spans="2:17" ht="16.5" thickBot="1">
      <c r="B16" s="319">
        <f t="shared" si="1"/>
        <v>10</v>
      </c>
      <c r="C16" s="309" t="s">
        <v>570</v>
      </c>
      <c r="D16" s="310" t="s">
        <v>267</v>
      </c>
      <c r="E16" s="327"/>
      <c r="F16" s="14" t="s">
        <v>176</v>
      </c>
      <c r="G16" s="285">
        <v>107</v>
      </c>
      <c r="H16" s="110" t="s">
        <v>571</v>
      </c>
      <c r="I16" s="313">
        <f t="shared" si="0"/>
        <v>962</v>
      </c>
      <c r="J16" s="303"/>
      <c r="K16" s="323">
        <v>182</v>
      </c>
      <c r="L16" s="324">
        <v>240</v>
      </c>
      <c r="M16" s="288">
        <v>180</v>
      </c>
      <c r="N16" s="288">
        <v>180</v>
      </c>
      <c r="O16" s="325">
        <v>180</v>
      </c>
      <c r="P16" s="328"/>
      <c r="Q16" s="329"/>
    </row>
    <row r="17" spans="2:17" ht="16.5" thickBot="1">
      <c r="B17" s="319">
        <f t="shared" si="1"/>
        <v>11</v>
      </c>
      <c r="C17" s="309" t="s">
        <v>572</v>
      </c>
      <c r="D17" s="310" t="s">
        <v>573</v>
      </c>
      <c r="E17" s="330" t="s">
        <v>47</v>
      </c>
      <c r="F17" s="14" t="s">
        <v>268</v>
      </c>
      <c r="G17" s="285">
        <v>698</v>
      </c>
      <c r="H17" s="110" t="s">
        <v>31</v>
      </c>
      <c r="I17" s="313">
        <f t="shared" si="0"/>
        <v>943</v>
      </c>
      <c r="J17" s="303"/>
      <c r="K17" s="323">
        <v>163</v>
      </c>
      <c r="L17" s="324">
        <v>240</v>
      </c>
      <c r="M17" s="288">
        <v>180</v>
      </c>
      <c r="N17" s="288">
        <v>180</v>
      </c>
      <c r="O17" s="325">
        <v>180</v>
      </c>
      <c r="P17" s="328"/>
      <c r="Q17" s="329"/>
    </row>
    <row r="18" spans="2:17" ht="16.5" thickBot="1">
      <c r="B18" s="319">
        <f t="shared" si="1"/>
        <v>12</v>
      </c>
      <c r="C18" s="309" t="s">
        <v>574</v>
      </c>
      <c r="D18" s="310" t="s">
        <v>575</v>
      </c>
      <c r="E18" s="327"/>
      <c r="F18" s="14" t="s">
        <v>199</v>
      </c>
      <c r="G18" s="285">
        <v>68</v>
      </c>
      <c r="H18" s="110" t="s">
        <v>557</v>
      </c>
      <c r="I18" s="313">
        <f t="shared" si="0"/>
        <v>935</v>
      </c>
      <c r="J18" s="303"/>
      <c r="K18" s="323">
        <v>165</v>
      </c>
      <c r="L18" s="324">
        <v>240</v>
      </c>
      <c r="M18" s="288">
        <v>180</v>
      </c>
      <c r="N18" s="288">
        <v>170</v>
      </c>
      <c r="O18" s="325">
        <v>180</v>
      </c>
      <c r="P18" s="328"/>
      <c r="Q18" s="329"/>
    </row>
    <row r="19" spans="2:17" ht="16.5" thickBot="1">
      <c r="B19" s="319">
        <f t="shared" si="1"/>
        <v>13</v>
      </c>
      <c r="C19" s="309" t="s">
        <v>358</v>
      </c>
      <c r="D19" s="310" t="s">
        <v>576</v>
      </c>
      <c r="E19" s="327"/>
      <c r="F19" s="14" t="s">
        <v>155</v>
      </c>
      <c r="G19" s="285">
        <v>90</v>
      </c>
      <c r="H19" s="110" t="s">
        <v>577</v>
      </c>
      <c r="I19" s="313">
        <f t="shared" si="0"/>
        <v>919</v>
      </c>
      <c r="J19" s="303"/>
      <c r="K19" s="323">
        <v>240</v>
      </c>
      <c r="L19" s="324">
        <v>187</v>
      </c>
      <c r="M19" s="288">
        <v>180</v>
      </c>
      <c r="N19" s="288">
        <v>180</v>
      </c>
      <c r="O19" s="325">
        <v>132</v>
      </c>
      <c r="P19" s="328"/>
      <c r="Q19" s="329"/>
    </row>
    <row r="20" spans="2:17" ht="16.5" thickBot="1">
      <c r="B20" s="319">
        <f t="shared" si="1"/>
        <v>14</v>
      </c>
      <c r="C20" s="309" t="s">
        <v>561</v>
      </c>
      <c r="D20" s="310" t="s">
        <v>578</v>
      </c>
      <c r="E20" s="330" t="s">
        <v>47</v>
      </c>
      <c r="F20" s="14" t="s">
        <v>390</v>
      </c>
      <c r="G20" s="285">
        <v>137</v>
      </c>
      <c r="H20" s="110" t="s">
        <v>560</v>
      </c>
      <c r="I20" s="313">
        <f t="shared" si="0"/>
        <v>876</v>
      </c>
      <c r="J20" s="303"/>
      <c r="K20" s="323">
        <v>158</v>
      </c>
      <c r="L20" s="324">
        <v>178</v>
      </c>
      <c r="M20" s="288">
        <v>180</v>
      </c>
      <c r="N20" s="288">
        <v>180</v>
      </c>
      <c r="O20" s="325">
        <v>180</v>
      </c>
      <c r="P20" s="328"/>
      <c r="Q20" s="329"/>
    </row>
    <row r="21" spans="2:17" ht="16.5" thickBot="1">
      <c r="B21" s="319">
        <f t="shared" si="1"/>
        <v>15</v>
      </c>
      <c r="C21" s="309" t="s">
        <v>572</v>
      </c>
      <c r="D21" s="310" t="s">
        <v>579</v>
      </c>
      <c r="E21" s="320"/>
      <c r="F21" s="14" t="s">
        <v>268</v>
      </c>
      <c r="G21" s="285">
        <v>698</v>
      </c>
      <c r="H21" s="110" t="s">
        <v>31</v>
      </c>
      <c r="I21" s="313">
        <f t="shared" si="0"/>
        <v>872</v>
      </c>
      <c r="J21" s="303"/>
      <c r="K21" s="323">
        <v>92</v>
      </c>
      <c r="L21" s="324">
        <v>240</v>
      </c>
      <c r="M21" s="288">
        <v>180</v>
      </c>
      <c r="N21" s="288">
        <v>180</v>
      </c>
      <c r="O21" s="325">
        <v>180</v>
      </c>
      <c r="P21" s="328"/>
      <c r="Q21" s="329"/>
    </row>
    <row r="22" spans="2:17" ht="16.5" thickBot="1">
      <c r="B22" s="319">
        <f t="shared" si="1"/>
        <v>16</v>
      </c>
      <c r="C22" s="309" t="s">
        <v>580</v>
      </c>
      <c r="D22" s="310" t="s">
        <v>581</v>
      </c>
      <c r="E22" s="331"/>
      <c r="F22" s="14" t="s">
        <v>268</v>
      </c>
      <c r="G22" s="285">
        <v>698</v>
      </c>
      <c r="H22" s="110" t="s">
        <v>31</v>
      </c>
      <c r="I22" s="313">
        <f t="shared" si="0"/>
        <v>828</v>
      </c>
      <c r="J22" s="332"/>
      <c r="K22" s="323">
        <v>129</v>
      </c>
      <c r="L22" s="324">
        <v>182</v>
      </c>
      <c r="M22" s="324">
        <v>180</v>
      </c>
      <c r="N22" s="288">
        <v>157</v>
      </c>
      <c r="O22" s="325">
        <v>180</v>
      </c>
      <c r="P22" s="328"/>
      <c r="Q22" s="329"/>
    </row>
    <row r="23" spans="2:17" ht="16.5" thickBot="1">
      <c r="B23" s="319">
        <f t="shared" si="1"/>
        <v>17</v>
      </c>
      <c r="C23" s="309" t="s">
        <v>582</v>
      </c>
      <c r="D23" s="310" t="s">
        <v>255</v>
      </c>
      <c r="E23" s="333"/>
      <c r="F23" s="334" t="s">
        <v>155</v>
      </c>
      <c r="G23" s="334">
        <v>90</v>
      </c>
      <c r="H23" s="110" t="s">
        <v>577</v>
      </c>
      <c r="I23" s="313">
        <f t="shared" si="0"/>
        <v>823</v>
      </c>
      <c r="J23" s="303"/>
      <c r="K23" s="323">
        <v>240</v>
      </c>
      <c r="L23" s="324">
        <v>216</v>
      </c>
      <c r="M23" s="288">
        <v>163</v>
      </c>
      <c r="N23" s="288">
        <v>180</v>
      </c>
      <c r="O23" s="325">
        <v>24</v>
      </c>
      <c r="P23" s="335"/>
      <c r="Q23" s="336"/>
    </row>
    <row r="24" spans="2:17" ht="16.5" thickBot="1">
      <c r="B24" s="319">
        <f t="shared" si="1"/>
        <v>18</v>
      </c>
      <c r="C24" s="309" t="s">
        <v>583</v>
      </c>
      <c r="D24" s="310" t="s">
        <v>584</v>
      </c>
      <c r="E24" s="337" t="s">
        <v>47</v>
      </c>
      <c r="F24" s="12" t="s">
        <v>186</v>
      </c>
      <c r="G24" s="12">
        <v>48</v>
      </c>
      <c r="H24" s="110" t="s">
        <v>567</v>
      </c>
      <c r="I24" s="313">
        <f t="shared" si="0"/>
        <v>820</v>
      </c>
      <c r="J24" s="303"/>
      <c r="K24" s="323">
        <v>120</v>
      </c>
      <c r="L24" s="324">
        <v>215</v>
      </c>
      <c r="M24" s="288">
        <v>153</v>
      </c>
      <c r="N24" s="288">
        <v>152</v>
      </c>
      <c r="O24" s="325">
        <v>180</v>
      </c>
      <c r="P24" s="335"/>
      <c r="Q24" s="336"/>
    </row>
    <row r="25" spans="2:17" ht="16.5" thickBot="1">
      <c r="B25" s="319">
        <f t="shared" si="1"/>
        <v>19</v>
      </c>
      <c r="C25" s="309" t="s">
        <v>583</v>
      </c>
      <c r="D25" s="310" t="s">
        <v>585</v>
      </c>
      <c r="E25" s="338"/>
      <c r="F25" s="12" t="s">
        <v>162</v>
      </c>
      <c r="G25" s="12">
        <v>1677</v>
      </c>
      <c r="H25" s="110" t="s">
        <v>586</v>
      </c>
      <c r="I25" s="313">
        <f t="shared" si="0"/>
        <v>816</v>
      </c>
      <c r="J25" s="303"/>
      <c r="K25" s="323">
        <v>158</v>
      </c>
      <c r="L25" s="324">
        <v>197</v>
      </c>
      <c r="M25" s="288">
        <v>163</v>
      </c>
      <c r="N25" s="288">
        <v>167</v>
      </c>
      <c r="O25" s="325">
        <v>131</v>
      </c>
      <c r="P25" s="335"/>
      <c r="Q25" s="336"/>
    </row>
    <row r="26" spans="2:17" ht="16.5" thickBot="1">
      <c r="B26" s="319">
        <f t="shared" si="1"/>
        <v>20</v>
      </c>
      <c r="C26" s="309" t="s">
        <v>358</v>
      </c>
      <c r="D26" s="310" t="s">
        <v>267</v>
      </c>
      <c r="E26" s="338"/>
      <c r="F26" s="14" t="s">
        <v>155</v>
      </c>
      <c r="G26" s="285">
        <v>90</v>
      </c>
      <c r="H26" s="110" t="s">
        <v>577</v>
      </c>
      <c r="I26" s="313">
        <f t="shared" si="0"/>
        <v>740</v>
      </c>
      <c r="J26" s="303"/>
      <c r="K26" s="323">
        <v>213</v>
      </c>
      <c r="L26" s="324">
        <v>214</v>
      </c>
      <c r="M26" s="324">
        <v>127</v>
      </c>
      <c r="N26" s="288">
        <v>121</v>
      </c>
      <c r="O26" s="325">
        <v>65</v>
      </c>
      <c r="P26" s="335"/>
      <c r="Q26" s="336"/>
    </row>
    <row r="27" spans="2:17" ht="16.5" thickBot="1">
      <c r="B27" s="319">
        <f t="shared" si="1"/>
        <v>21</v>
      </c>
      <c r="C27" s="309" t="s">
        <v>587</v>
      </c>
      <c r="D27" s="310" t="s">
        <v>588</v>
      </c>
      <c r="E27" s="338"/>
      <c r="F27" s="14" t="s">
        <v>268</v>
      </c>
      <c r="G27" s="285">
        <v>698</v>
      </c>
      <c r="H27" s="110" t="s">
        <v>31</v>
      </c>
      <c r="I27" s="313">
        <f t="shared" si="0"/>
        <v>729</v>
      </c>
      <c r="J27" s="303"/>
      <c r="K27" s="323">
        <v>183</v>
      </c>
      <c r="L27" s="324">
        <v>78</v>
      </c>
      <c r="M27" s="288">
        <v>146</v>
      </c>
      <c r="N27" s="288">
        <v>142</v>
      </c>
      <c r="O27" s="325">
        <v>180</v>
      </c>
      <c r="P27" s="335"/>
      <c r="Q27" s="336"/>
    </row>
    <row r="28" spans="2:17" ht="16.5" thickBot="1">
      <c r="B28" s="319">
        <f t="shared" si="1"/>
        <v>22</v>
      </c>
      <c r="C28" s="309" t="s">
        <v>589</v>
      </c>
      <c r="D28" s="310" t="s">
        <v>321</v>
      </c>
      <c r="E28" s="338"/>
      <c r="F28" s="14" t="s">
        <v>176</v>
      </c>
      <c r="G28" s="285">
        <v>107</v>
      </c>
      <c r="H28" s="110" t="s">
        <v>571</v>
      </c>
      <c r="I28" s="313">
        <f t="shared" si="0"/>
        <v>707</v>
      </c>
      <c r="J28" s="303"/>
      <c r="K28" s="323">
        <v>174</v>
      </c>
      <c r="L28" s="324">
        <v>120</v>
      </c>
      <c r="M28" s="288">
        <v>93</v>
      </c>
      <c r="N28" s="288">
        <v>180</v>
      </c>
      <c r="O28" s="325">
        <v>140</v>
      </c>
      <c r="P28" s="335"/>
      <c r="Q28" s="336"/>
    </row>
    <row r="29" spans="2:17" ht="16.5" thickBot="1">
      <c r="B29" s="319">
        <f t="shared" si="1"/>
        <v>23</v>
      </c>
      <c r="C29" s="309" t="s">
        <v>382</v>
      </c>
      <c r="D29" s="310" t="s">
        <v>383</v>
      </c>
      <c r="E29" s="338"/>
      <c r="F29" s="12" t="s">
        <v>288</v>
      </c>
      <c r="G29" s="12">
        <v>574</v>
      </c>
      <c r="H29" s="110" t="s">
        <v>386</v>
      </c>
      <c r="I29" s="313">
        <f t="shared" si="0"/>
        <v>701</v>
      </c>
      <c r="J29" s="303"/>
      <c r="K29" s="323">
        <v>107</v>
      </c>
      <c r="L29" s="324">
        <v>159</v>
      </c>
      <c r="M29" s="288">
        <v>135</v>
      </c>
      <c r="N29" s="288">
        <v>180</v>
      </c>
      <c r="O29" s="325">
        <v>120</v>
      </c>
      <c r="P29" s="335"/>
      <c r="Q29" s="336"/>
    </row>
    <row r="30" spans="2:17" ht="16.5" thickBot="1">
      <c r="B30" s="319">
        <f t="shared" si="1"/>
        <v>24</v>
      </c>
      <c r="C30" s="309" t="s">
        <v>590</v>
      </c>
      <c r="D30" s="310" t="s">
        <v>591</v>
      </c>
      <c r="E30" s="337" t="s">
        <v>47</v>
      </c>
      <c r="F30" s="12" t="s">
        <v>435</v>
      </c>
      <c r="G30" s="12">
        <v>775</v>
      </c>
      <c r="H30" s="110" t="s">
        <v>592</v>
      </c>
      <c r="I30" s="313">
        <f t="shared" si="0"/>
        <v>650</v>
      </c>
      <c r="J30" s="303"/>
      <c r="K30" s="323">
        <v>97</v>
      </c>
      <c r="L30" s="324">
        <v>150</v>
      </c>
      <c r="M30" s="288">
        <v>143</v>
      </c>
      <c r="N30" s="288">
        <v>180</v>
      </c>
      <c r="O30" s="325">
        <v>80</v>
      </c>
      <c r="P30" s="335"/>
      <c r="Q30" s="336"/>
    </row>
    <row r="31" spans="2:17" ht="16.5" thickBot="1">
      <c r="B31" s="319">
        <f t="shared" si="1"/>
        <v>25</v>
      </c>
      <c r="C31" s="309" t="s">
        <v>593</v>
      </c>
      <c r="D31" s="310" t="s">
        <v>585</v>
      </c>
      <c r="E31" s="338"/>
      <c r="F31" s="12" t="s">
        <v>186</v>
      </c>
      <c r="G31" s="12">
        <v>48</v>
      </c>
      <c r="H31" s="110" t="s">
        <v>567</v>
      </c>
      <c r="I31" s="313">
        <f t="shared" si="0"/>
        <v>646</v>
      </c>
      <c r="J31" s="303"/>
      <c r="K31" s="323">
        <v>122</v>
      </c>
      <c r="L31" s="324">
        <v>164</v>
      </c>
      <c r="M31" s="288">
        <v>0</v>
      </c>
      <c r="N31" s="288">
        <v>180</v>
      </c>
      <c r="O31" s="325">
        <v>180</v>
      </c>
      <c r="P31" s="335"/>
      <c r="Q31" s="336"/>
    </row>
    <row r="32" spans="2:17" ht="16.5" thickBot="1">
      <c r="B32" s="319">
        <f t="shared" si="1"/>
        <v>26</v>
      </c>
      <c r="C32" s="309" t="s">
        <v>126</v>
      </c>
      <c r="D32" s="310" t="s">
        <v>594</v>
      </c>
      <c r="E32" s="338"/>
      <c r="F32" s="12" t="s">
        <v>186</v>
      </c>
      <c r="G32" s="12">
        <v>77</v>
      </c>
      <c r="H32" s="110" t="s">
        <v>595</v>
      </c>
      <c r="I32" s="313">
        <f t="shared" si="0"/>
        <v>636</v>
      </c>
      <c r="J32" s="303"/>
      <c r="K32" s="323">
        <v>119</v>
      </c>
      <c r="L32" s="324">
        <v>111</v>
      </c>
      <c r="M32" s="288">
        <v>83</v>
      </c>
      <c r="N32" s="288">
        <v>180</v>
      </c>
      <c r="O32" s="325">
        <v>143</v>
      </c>
      <c r="P32" s="335"/>
      <c r="Q32" s="336"/>
    </row>
    <row r="33" spans="2:17" ht="16.5" thickBot="1">
      <c r="B33" s="319">
        <f t="shared" si="1"/>
        <v>27</v>
      </c>
      <c r="C33" s="309" t="s">
        <v>596</v>
      </c>
      <c r="D33" s="310" t="s">
        <v>597</v>
      </c>
      <c r="E33" s="337" t="s">
        <v>47</v>
      </c>
      <c r="F33" s="14" t="s">
        <v>176</v>
      </c>
      <c r="G33" s="285">
        <v>107</v>
      </c>
      <c r="H33" s="110" t="s">
        <v>571</v>
      </c>
      <c r="I33" s="313">
        <f t="shared" si="0"/>
        <v>625</v>
      </c>
      <c r="J33" s="303"/>
      <c r="K33" s="323">
        <v>78</v>
      </c>
      <c r="L33" s="324">
        <v>148</v>
      </c>
      <c r="M33" s="288">
        <v>180</v>
      </c>
      <c r="N33" s="288">
        <v>39</v>
      </c>
      <c r="O33" s="325">
        <v>180</v>
      </c>
      <c r="P33" s="335"/>
      <c r="Q33" s="336"/>
    </row>
    <row r="34" spans="2:17" ht="16.5" thickBot="1">
      <c r="B34" s="319">
        <f t="shared" si="1"/>
        <v>28</v>
      </c>
      <c r="C34" s="309" t="s">
        <v>598</v>
      </c>
      <c r="D34" s="310" t="s">
        <v>366</v>
      </c>
      <c r="E34" s="337" t="s">
        <v>47</v>
      </c>
      <c r="F34" s="14" t="s">
        <v>268</v>
      </c>
      <c r="G34" s="285">
        <v>698</v>
      </c>
      <c r="H34" s="110" t="s">
        <v>31</v>
      </c>
      <c r="I34" s="313">
        <f t="shared" si="0"/>
        <v>549</v>
      </c>
      <c r="J34" s="303"/>
      <c r="K34" s="339">
        <v>102</v>
      </c>
      <c r="L34" s="340">
        <v>64</v>
      </c>
      <c r="M34" s="341">
        <v>147</v>
      </c>
      <c r="N34" s="341">
        <v>56</v>
      </c>
      <c r="O34" s="342">
        <v>180</v>
      </c>
      <c r="P34" s="335"/>
      <c r="Q34" s="336"/>
    </row>
    <row r="35" spans="2:17" ht="24.75" customHeight="1" thickBot="1">
      <c r="B35" s="319">
        <f t="shared" si="1"/>
        <v>29</v>
      </c>
      <c r="C35" s="309" t="s">
        <v>583</v>
      </c>
      <c r="D35" s="310" t="s">
        <v>599</v>
      </c>
      <c r="E35" s="337" t="s">
        <v>47</v>
      </c>
      <c r="F35" s="14" t="s">
        <v>186</v>
      </c>
      <c r="G35" s="285">
        <v>48</v>
      </c>
      <c r="H35" s="110" t="s">
        <v>567</v>
      </c>
      <c r="I35" s="313">
        <f t="shared" si="0"/>
        <v>510</v>
      </c>
      <c r="J35" s="303"/>
      <c r="K35" s="323">
        <v>240</v>
      </c>
      <c r="L35" s="324">
        <v>153</v>
      </c>
      <c r="M35" s="324">
        <v>117</v>
      </c>
      <c r="N35" s="288">
        <v>0</v>
      </c>
      <c r="O35" s="325">
        <v>0</v>
      </c>
      <c r="P35" s="335"/>
      <c r="Q35" s="336"/>
    </row>
    <row r="36" spans="2:17" ht="16.5" thickBot="1">
      <c r="B36" s="319">
        <f t="shared" si="1"/>
        <v>30</v>
      </c>
      <c r="C36" s="309" t="s">
        <v>554</v>
      </c>
      <c r="D36" s="310" t="s">
        <v>600</v>
      </c>
      <c r="E36" s="337" t="s">
        <v>47</v>
      </c>
      <c r="F36" s="12" t="s">
        <v>186</v>
      </c>
      <c r="G36" s="12">
        <v>257</v>
      </c>
      <c r="H36" s="110" t="s">
        <v>601</v>
      </c>
      <c r="I36" s="313">
        <f t="shared" si="0"/>
        <v>126</v>
      </c>
      <c r="J36" s="303"/>
      <c r="K36" s="323">
        <v>0</v>
      </c>
      <c r="L36" s="324">
        <v>0</v>
      </c>
      <c r="M36" s="288">
        <v>126</v>
      </c>
      <c r="N36" s="288">
        <v>0</v>
      </c>
      <c r="O36" s="325">
        <v>0</v>
      </c>
      <c r="P36" s="335"/>
      <c r="Q36" s="336"/>
    </row>
    <row r="37" spans="2:17" ht="16.5" thickBot="1">
      <c r="B37" s="319">
        <f t="shared" si="1"/>
        <v>31</v>
      </c>
      <c r="C37" s="309" t="s">
        <v>602</v>
      </c>
      <c r="D37" s="310" t="s">
        <v>603</v>
      </c>
      <c r="E37" s="338"/>
      <c r="F37" s="12" t="s">
        <v>186</v>
      </c>
      <c r="G37" s="12">
        <v>48</v>
      </c>
      <c r="H37" s="110" t="s">
        <v>567</v>
      </c>
      <c r="I37" s="313">
        <f t="shared" si="0"/>
        <v>0</v>
      </c>
      <c r="J37" s="303"/>
      <c r="K37" s="323">
        <v>0</v>
      </c>
      <c r="L37" s="324">
        <v>0</v>
      </c>
      <c r="M37" s="288">
        <v>0</v>
      </c>
      <c r="N37" s="288">
        <v>0</v>
      </c>
      <c r="O37" s="325">
        <v>0</v>
      </c>
      <c r="P37" s="335"/>
      <c r="Q37" s="336"/>
    </row>
    <row r="38" spans="2:17" ht="16.5" thickBot="1">
      <c r="B38" s="319">
        <f t="shared" si="1"/>
        <v>32</v>
      </c>
      <c r="C38" s="309" t="s">
        <v>358</v>
      </c>
      <c r="D38" s="310" t="s">
        <v>604</v>
      </c>
      <c r="E38" s="338"/>
      <c r="F38" s="14" t="s">
        <v>155</v>
      </c>
      <c r="G38" s="285">
        <v>90</v>
      </c>
      <c r="H38" s="343" t="s">
        <v>577</v>
      </c>
      <c r="I38" s="313">
        <f t="shared" si="0"/>
        <v>0</v>
      </c>
      <c r="J38" s="303"/>
      <c r="K38" s="344">
        <v>0</v>
      </c>
      <c r="L38" s="345">
        <v>0</v>
      </c>
      <c r="M38" s="346">
        <v>0</v>
      </c>
      <c r="N38" s="346">
        <v>0</v>
      </c>
      <c r="O38" s="347">
        <v>0</v>
      </c>
      <c r="P38" s="335"/>
      <c r="Q38" s="336"/>
    </row>
    <row r="39" spans="2:17" ht="15.75">
      <c r="B39" s="319">
        <f t="shared" si="1"/>
        <v>33</v>
      </c>
      <c r="C39" s="309" t="s">
        <v>563</v>
      </c>
      <c r="D39" s="310" t="s">
        <v>281</v>
      </c>
      <c r="E39" s="338"/>
      <c r="F39" s="14" t="s">
        <v>155</v>
      </c>
      <c r="G39" s="285">
        <v>243</v>
      </c>
      <c r="H39" s="110" t="s">
        <v>564</v>
      </c>
      <c r="I39" s="313">
        <f t="shared" si="0"/>
        <v>0</v>
      </c>
      <c r="J39" s="303"/>
      <c r="K39" s="323">
        <v>0</v>
      </c>
      <c r="L39" s="324">
        <v>0</v>
      </c>
      <c r="M39" s="288">
        <v>0</v>
      </c>
      <c r="N39" s="288">
        <v>0</v>
      </c>
      <c r="O39" s="325">
        <v>0</v>
      </c>
      <c r="P39" s="335"/>
      <c r="Q39" s="336"/>
    </row>
    <row r="40" spans="2:17" ht="16.5" thickBot="1">
      <c r="B40" s="348"/>
      <c r="C40" s="349"/>
      <c r="D40" s="350"/>
      <c r="E40" s="351"/>
      <c r="F40" s="352"/>
      <c r="G40" s="352"/>
      <c r="H40" s="353"/>
      <c r="I40" s="354">
        <f t="shared" si="0"/>
        <v>0</v>
      </c>
      <c r="J40" s="303"/>
      <c r="K40" s="355"/>
      <c r="L40" s="356"/>
      <c r="M40" s="356"/>
      <c r="N40" s="356"/>
      <c r="O40" s="357"/>
      <c r="P40" s="358"/>
      <c r="Q40" s="359"/>
    </row>
    <row r="41" spans="2:17" ht="15.75">
      <c r="B41" s="383"/>
      <c r="C41" s="384"/>
      <c r="D41" s="384"/>
      <c r="E41" s="385"/>
      <c r="F41" s="386"/>
      <c r="G41" s="386"/>
      <c r="H41" s="385"/>
      <c r="I41" s="387"/>
      <c r="J41" s="303"/>
      <c r="K41" s="388"/>
      <c r="L41" s="388"/>
      <c r="M41" s="388"/>
      <c r="N41" s="388"/>
      <c r="O41" s="388"/>
      <c r="P41" s="388"/>
      <c r="Q41" s="388"/>
    </row>
    <row r="42" spans="2:13" s="382" customFormat="1" ht="25.5" customHeight="1">
      <c r="B42" s="389">
        <v>1</v>
      </c>
      <c r="C42" s="390" t="s">
        <v>411</v>
      </c>
      <c r="D42" s="391"/>
      <c r="E42" s="391"/>
      <c r="F42" s="391"/>
      <c r="G42" s="391"/>
      <c r="H42" s="391"/>
      <c r="I42" s="391"/>
      <c r="J42" s="391"/>
      <c r="K42" s="391"/>
      <c r="L42" s="391"/>
      <c r="M42" s="391"/>
    </row>
    <row r="43" spans="2:3" s="382" customFormat="1" ht="12.75">
      <c r="B43" s="392">
        <v>2</v>
      </c>
      <c r="C43" s="393" t="s">
        <v>412</v>
      </c>
    </row>
    <row r="44" spans="2:3" s="382" customFormat="1" ht="12.75">
      <c r="B44" s="392">
        <v>3</v>
      </c>
      <c r="C44" s="393" t="s">
        <v>413</v>
      </c>
    </row>
    <row r="45" spans="2:5" s="382" customFormat="1" ht="12.75">
      <c r="B45" s="392">
        <v>4</v>
      </c>
      <c r="C45" s="393" t="s">
        <v>546</v>
      </c>
      <c r="E45" s="393"/>
    </row>
    <row r="46" spans="2:17" ht="15.75">
      <c r="B46" s="383"/>
      <c r="C46" s="384"/>
      <c r="D46" s="384"/>
      <c r="E46" s="385"/>
      <c r="F46" s="386"/>
      <c r="G46" s="386"/>
      <c r="H46" s="385"/>
      <c r="I46" s="387"/>
      <c r="J46" s="303"/>
      <c r="K46" s="388"/>
      <c r="L46" s="388"/>
      <c r="M46" s="388"/>
      <c r="N46" s="388"/>
      <c r="O46" s="388"/>
      <c r="P46" s="388"/>
      <c r="Q46" s="388"/>
    </row>
    <row r="47" spans="2:16" ht="12.75"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</row>
    <row r="48" s="382" customFormat="1" ht="18.75" thickBot="1">
      <c r="B48" s="381" t="s">
        <v>640</v>
      </c>
    </row>
    <row r="49" spans="2:17" s="303" customFormat="1" ht="18.75" customHeight="1" thickBot="1">
      <c r="B49" s="297" t="s">
        <v>0</v>
      </c>
      <c r="C49" s="298" t="s">
        <v>58</v>
      </c>
      <c r="D49" s="298" t="s">
        <v>548</v>
      </c>
      <c r="E49" s="299" t="s">
        <v>549</v>
      </c>
      <c r="F49" s="300" t="s">
        <v>545</v>
      </c>
      <c r="G49" s="300" t="s">
        <v>2</v>
      </c>
      <c r="H49" s="301" t="s">
        <v>1</v>
      </c>
      <c r="I49" s="302" t="s">
        <v>6</v>
      </c>
      <c r="K49" s="304" t="s">
        <v>7</v>
      </c>
      <c r="L49" s="305" t="s">
        <v>550</v>
      </c>
      <c r="M49" s="305" t="s">
        <v>9</v>
      </c>
      <c r="N49" s="305" t="s">
        <v>10</v>
      </c>
      <c r="O49" s="306" t="s">
        <v>11</v>
      </c>
      <c r="P49" s="304" t="s">
        <v>551</v>
      </c>
      <c r="Q49" s="307" t="s">
        <v>552</v>
      </c>
    </row>
    <row r="50" spans="2:17" s="303" customFormat="1" ht="20.25" customHeight="1" thickBot="1">
      <c r="B50" s="308">
        <v>1</v>
      </c>
      <c r="C50" s="394" t="s">
        <v>90</v>
      </c>
      <c r="D50" s="395" t="s">
        <v>641</v>
      </c>
      <c r="E50" s="396"/>
      <c r="F50" s="10" t="s">
        <v>186</v>
      </c>
      <c r="G50" s="312">
        <v>257</v>
      </c>
      <c r="H50" s="397" t="s">
        <v>601</v>
      </c>
      <c r="I50" s="313">
        <f>SUM(K50:Q50)</f>
        <v>1380</v>
      </c>
      <c r="K50" s="398">
        <v>240</v>
      </c>
      <c r="L50" s="399">
        <v>240</v>
      </c>
      <c r="M50" s="399">
        <v>180</v>
      </c>
      <c r="N50" s="399">
        <v>180</v>
      </c>
      <c r="O50" s="400">
        <v>180</v>
      </c>
      <c r="P50" s="401">
        <v>360</v>
      </c>
      <c r="Q50" s="317"/>
    </row>
    <row r="51" spans="2:17" s="303" customFormat="1" ht="20.25" customHeight="1" thickBot="1">
      <c r="B51" s="319">
        <f>B50+1</f>
        <v>2</v>
      </c>
      <c r="C51" s="402" t="s">
        <v>614</v>
      </c>
      <c r="D51" s="403" t="s">
        <v>605</v>
      </c>
      <c r="E51" s="337"/>
      <c r="F51" s="12" t="s">
        <v>435</v>
      </c>
      <c r="G51" s="285">
        <v>775</v>
      </c>
      <c r="H51" s="397" t="s">
        <v>592</v>
      </c>
      <c r="I51" s="313">
        <f aca="true" t="shared" si="2" ref="I51:I82">SUM(K51:Q51)</f>
        <v>1340</v>
      </c>
      <c r="K51" s="404">
        <v>240</v>
      </c>
      <c r="L51" s="405">
        <v>240</v>
      </c>
      <c r="M51" s="405">
        <v>180</v>
      </c>
      <c r="N51" s="405">
        <v>180</v>
      </c>
      <c r="O51" s="406">
        <v>180</v>
      </c>
      <c r="P51" s="407">
        <v>320</v>
      </c>
      <c r="Q51" s="325"/>
    </row>
    <row r="52" spans="2:17" s="303" customFormat="1" ht="20.25" customHeight="1" thickBot="1">
      <c r="B52" s="319">
        <f aca="true" t="shared" si="3" ref="B52:B82">B51+1</f>
        <v>3</v>
      </c>
      <c r="C52" s="402" t="s">
        <v>100</v>
      </c>
      <c r="D52" s="403" t="s">
        <v>605</v>
      </c>
      <c r="E52" s="330"/>
      <c r="F52" s="321" t="s">
        <v>186</v>
      </c>
      <c r="G52" s="322">
        <v>257</v>
      </c>
      <c r="H52" s="397" t="s">
        <v>601</v>
      </c>
      <c r="I52" s="313">
        <f t="shared" si="2"/>
        <v>1335</v>
      </c>
      <c r="K52" s="408">
        <v>240</v>
      </c>
      <c r="L52" s="409">
        <v>240</v>
      </c>
      <c r="M52" s="409">
        <v>180</v>
      </c>
      <c r="N52" s="409">
        <v>180</v>
      </c>
      <c r="O52" s="410">
        <v>180</v>
      </c>
      <c r="P52" s="401">
        <v>315</v>
      </c>
      <c r="Q52" s="325"/>
    </row>
    <row r="53" spans="2:17" s="303" customFormat="1" ht="20.25" customHeight="1" thickBot="1">
      <c r="B53" s="319">
        <f t="shared" si="3"/>
        <v>4</v>
      </c>
      <c r="C53" s="402" t="s">
        <v>122</v>
      </c>
      <c r="D53" s="403" t="s">
        <v>252</v>
      </c>
      <c r="E53" s="330"/>
      <c r="F53" s="14" t="s">
        <v>162</v>
      </c>
      <c r="G53" s="285">
        <v>1601</v>
      </c>
      <c r="H53" s="397" t="s">
        <v>619</v>
      </c>
      <c r="I53" s="313">
        <f t="shared" si="2"/>
        <v>1332</v>
      </c>
      <c r="K53" s="404">
        <v>240</v>
      </c>
      <c r="L53" s="405">
        <v>240</v>
      </c>
      <c r="M53" s="405">
        <v>180</v>
      </c>
      <c r="N53" s="405">
        <v>180</v>
      </c>
      <c r="O53" s="406">
        <v>180</v>
      </c>
      <c r="P53" s="407">
        <v>312</v>
      </c>
      <c r="Q53" s="325"/>
    </row>
    <row r="54" spans="2:17" s="303" customFormat="1" ht="20.25" customHeight="1" thickBot="1">
      <c r="B54" s="319">
        <f t="shared" si="3"/>
        <v>5</v>
      </c>
      <c r="C54" s="402" t="s">
        <v>642</v>
      </c>
      <c r="D54" s="403" t="s">
        <v>252</v>
      </c>
      <c r="E54" s="330"/>
      <c r="F54" s="14" t="s">
        <v>199</v>
      </c>
      <c r="G54" s="285">
        <v>612</v>
      </c>
      <c r="H54" s="397" t="s">
        <v>27</v>
      </c>
      <c r="I54" s="313">
        <f t="shared" si="2"/>
        <v>1306</v>
      </c>
      <c r="K54" s="404">
        <v>240</v>
      </c>
      <c r="L54" s="405">
        <v>240</v>
      </c>
      <c r="M54" s="405">
        <v>180</v>
      </c>
      <c r="N54" s="405">
        <v>180</v>
      </c>
      <c r="O54" s="406">
        <v>180</v>
      </c>
      <c r="P54" s="407">
        <v>286</v>
      </c>
      <c r="Q54" s="325"/>
    </row>
    <row r="55" spans="2:17" s="303" customFormat="1" ht="20.25" customHeight="1" thickBot="1">
      <c r="B55" s="319">
        <f t="shared" si="3"/>
        <v>6</v>
      </c>
      <c r="C55" s="411" t="s">
        <v>643</v>
      </c>
      <c r="D55" s="403" t="s">
        <v>644</v>
      </c>
      <c r="E55" s="330"/>
      <c r="F55" s="14" t="s">
        <v>186</v>
      </c>
      <c r="G55" s="285">
        <v>156</v>
      </c>
      <c r="H55" s="412" t="s">
        <v>645</v>
      </c>
      <c r="I55" s="313">
        <f t="shared" si="2"/>
        <v>1306</v>
      </c>
      <c r="K55" s="408">
        <v>240</v>
      </c>
      <c r="L55" s="409">
        <v>240</v>
      </c>
      <c r="M55" s="409">
        <v>180</v>
      </c>
      <c r="N55" s="409">
        <v>180</v>
      </c>
      <c r="O55" s="410">
        <v>180</v>
      </c>
      <c r="P55" s="401">
        <v>286</v>
      </c>
      <c r="Q55" s="329"/>
    </row>
    <row r="56" spans="2:17" s="303" customFormat="1" ht="20.25" customHeight="1" thickBot="1">
      <c r="B56" s="319">
        <f t="shared" si="3"/>
        <v>7</v>
      </c>
      <c r="C56" s="402" t="s">
        <v>646</v>
      </c>
      <c r="D56" s="403" t="s">
        <v>198</v>
      </c>
      <c r="E56" s="330"/>
      <c r="F56" s="14" t="s">
        <v>186</v>
      </c>
      <c r="G56" s="285">
        <v>77</v>
      </c>
      <c r="H56" s="397" t="s">
        <v>595</v>
      </c>
      <c r="I56" s="313">
        <f t="shared" si="2"/>
        <v>1255</v>
      </c>
      <c r="K56" s="408">
        <v>240</v>
      </c>
      <c r="L56" s="409">
        <v>240</v>
      </c>
      <c r="M56" s="409">
        <v>180</v>
      </c>
      <c r="N56" s="409">
        <v>180</v>
      </c>
      <c r="O56" s="410">
        <v>180</v>
      </c>
      <c r="P56" s="401">
        <v>235</v>
      </c>
      <c r="Q56" s="329"/>
    </row>
    <row r="57" spans="2:17" s="303" customFormat="1" ht="20.25" customHeight="1" thickBot="1">
      <c r="B57" s="319">
        <f t="shared" si="3"/>
        <v>8</v>
      </c>
      <c r="C57" s="402" t="s">
        <v>611</v>
      </c>
      <c r="D57" s="403" t="s">
        <v>612</v>
      </c>
      <c r="E57" s="330"/>
      <c r="F57" s="14" t="s">
        <v>186</v>
      </c>
      <c r="G57" s="285">
        <v>694</v>
      </c>
      <c r="H57" s="397" t="s">
        <v>613</v>
      </c>
      <c r="I57" s="313">
        <f t="shared" si="2"/>
        <v>1254</v>
      </c>
      <c r="K57" s="404">
        <v>240</v>
      </c>
      <c r="L57" s="405">
        <v>240</v>
      </c>
      <c r="M57" s="405">
        <v>180</v>
      </c>
      <c r="N57" s="405">
        <v>180</v>
      </c>
      <c r="O57" s="406">
        <v>180</v>
      </c>
      <c r="P57" s="407">
        <v>234</v>
      </c>
      <c r="Q57" s="329"/>
    </row>
    <row r="58" spans="2:17" s="303" customFormat="1" ht="20.25" customHeight="1" thickBot="1">
      <c r="B58" s="319">
        <f t="shared" si="3"/>
        <v>9</v>
      </c>
      <c r="C58" s="402" t="s">
        <v>615</v>
      </c>
      <c r="D58" s="403" t="s">
        <v>647</v>
      </c>
      <c r="E58" s="330" t="s">
        <v>47</v>
      </c>
      <c r="F58" s="14" t="s">
        <v>186</v>
      </c>
      <c r="G58" s="285">
        <v>77</v>
      </c>
      <c r="H58" s="397" t="s">
        <v>595</v>
      </c>
      <c r="I58" s="313">
        <f t="shared" si="2"/>
        <v>1250</v>
      </c>
      <c r="K58" s="408">
        <v>240</v>
      </c>
      <c r="L58" s="409">
        <v>240</v>
      </c>
      <c r="M58" s="409">
        <v>180</v>
      </c>
      <c r="N58" s="409">
        <v>180</v>
      </c>
      <c r="O58" s="410">
        <v>180</v>
      </c>
      <c r="P58" s="401">
        <v>230</v>
      </c>
      <c r="Q58" s="329"/>
    </row>
    <row r="59" spans="2:17" s="303" customFormat="1" ht="20.25" customHeight="1" thickBot="1">
      <c r="B59" s="319">
        <f t="shared" si="3"/>
        <v>10</v>
      </c>
      <c r="C59" s="402" t="s">
        <v>646</v>
      </c>
      <c r="D59" s="403" t="s">
        <v>566</v>
      </c>
      <c r="E59" s="330"/>
      <c r="F59" s="14" t="s">
        <v>186</v>
      </c>
      <c r="G59" s="285">
        <v>77</v>
      </c>
      <c r="H59" s="397" t="s">
        <v>595</v>
      </c>
      <c r="I59" s="313">
        <f t="shared" si="2"/>
        <v>1250</v>
      </c>
      <c r="K59" s="408">
        <v>240</v>
      </c>
      <c r="L59" s="409">
        <v>240</v>
      </c>
      <c r="M59" s="409">
        <v>180</v>
      </c>
      <c r="N59" s="409">
        <v>180</v>
      </c>
      <c r="O59" s="410">
        <v>180</v>
      </c>
      <c r="P59" s="401">
        <v>230</v>
      </c>
      <c r="Q59" s="329"/>
    </row>
    <row r="60" spans="2:17" s="303" customFormat="1" ht="20.25" customHeight="1" thickBot="1">
      <c r="B60" s="319">
        <f t="shared" si="3"/>
        <v>11</v>
      </c>
      <c r="C60" s="402" t="s">
        <v>648</v>
      </c>
      <c r="D60" s="403" t="s">
        <v>649</v>
      </c>
      <c r="E60" s="330"/>
      <c r="F60" s="14" t="s">
        <v>186</v>
      </c>
      <c r="G60" s="285">
        <v>44</v>
      </c>
      <c r="H60" s="397" t="s">
        <v>650</v>
      </c>
      <c r="I60" s="313">
        <f t="shared" si="2"/>
        <v>1241</v>
      </c>
      <c r="K60" s="404">
        <v>240</v>
      </c>
      <c r="L60" s="405">
        <v>240</v>
      </c>
      <c r="M60" s="405">
        <v>180</v>
      </c>
      <c r="N60" s="405">
        <v>180</v>
      </c>
      <c r="O60" s="406">
        <v>180</v>
      </c>
      <c r="P60" s="407">
        <v>221</v>
      </c>
      <c r="Q60" s="329"/>
    </row>
    <row r="61" spans="2:17" s="303" customFormat="1" ht="20.25" customHeight="1" thickBot="1">
      <c r="B61" s="319">
        <f t="shared" si="3"/>
        <v>12</v>
      </c>
      <c r="C61" s="402" t="s">
        <v>651</v>
      </c>
      <c r="D61" s="403" t="s">
        <v>579</v>
      </c>
      <c r="E61" s="330"/>
      <c r="F61" s="14" t="s">
        <v>186</v>
      </c>
      <c r="G61" s="285">
        <v>77</v>
      </c>
      <c r="H61" s="397" t="s">
        <v>595</v>
      </c>
      <c r="I61" s="313">
        <f t="shared" si="2"/>
        <v>1017</v>
      </c>
      <c r="K61" s="408">
        <v>240</v>
      </c>
      <c r="L61" s="409">
        <v>237</v>
      </c>
      <c r="M61" s="409">
        <v>180</v>
      </c>
      <c r="N61" s="409">
        <v>180</v>
      </c>
      <c r="O61" s="410">
        <v>180</v>
      </c>
      <c r="P61" s="401"/>
      <c r="Q61" s="329"/>
    </row>
    <row r="62" spans="2:17" s="303" customFormat="1" ht="20.25" customHeight="1" thickBot="1">
      <c r="B62" s="319">
        <f t="shared" si="3"/>
        <v>13</v>
      </c>
      <c r="C62" s="402" t="s">
        <v>606</v>
      </c>
      <c r="D62" s="403" t="s">
        <v>652</v>
      </c>
      <c r="E62" s="330"/>
      <c r="F62" s="14" t="s">
        <v>435</v>
      </c>
      <c r="G62" s="285">
        <v>775</v>
      </c>
      <c r="H62" s="397" t="s">
        <v>592</v>
      </c>
      <c r="I62" s="313">
        <f t="shared" si="2"/>
        <v>993</v>
      </c>
      <c r="K62" s="408">
        <v>240</v>
      </c>
      <c r="L62" s="409">
        <v>240</v>
      </c>
      <c r="M62" s="409">
        <v>180</v>
      </c>
      <c r="N62" s="409">
        <v>180</v>
      </c>
      <c r="O62" s="410">
        <v>153</v>
      </c>
      <c r="P62" s="401"/>
      <c r="Q62" s="329"/>
    </row>
    <row r="63" spans="2:17" s="303" customFormat="1" ht="20.25" customHeight="1" thickBot="1">
      <c r="B63" s="319">
        <f t="shared" si="3"/>
        <v>14</v>
      </c>
      <c r="C63" s="402" t="s">
        <v>653</v>
      </c>
      <c r="D63" s="403" t="s">
        <v>374</v>
      </c>
      <c r="E63" s="330"/>
      <c r="F63" s="14" t="s">
        <v>186</v>
      </c>
      <c r="G63" s="285">
        <v>257</v>
      </c>
      <c r="H63" s="397" t="s">
        <v>601</v>
      </c>
      <c r="I63" s="313">
        <f t="shared" si="2"/>
        <v>990</v>
      </c>
      <c r="K63" s="408">
        <v>240</v>
      </c>
      <c r="L63" s="409">
        <v>240</v>
      </c>
      <c r="M63" s="409">
        <v>172</v>
      </c>
      <c r="N63" s="409">
        <v>180</v>
      </c>
      <c r="O63" s="410">
        <v>158</v>
      </c>
      <c r="P63" s="401"/>
      <c r="Q63" s="329"/>
    </row>
    <row r="64" spans="2:17" s="303" customFormat="1" ht="20.25" customHeight="1" thickBot="1">
      <c r="B64" s="319">
        <f t="shared" si="3"/>
        <v>15</v>
      </c>
      <c r="C64" s="402" t="s">
        <v>90</v>
      </c>
      <c r="D64" s="403" t="s">
        <v>654</v>
      </c>
      <c r="E64" s="337"/>
      <c r="F64" s="321" t="s">
        <v>186</v>
      </c>
      <c r="G64" s="322">
        <v>257</v>
      </c>
      <c r="H64" s="397" t="s">
        <v>601</v>
      </c>
      <c r="I64" s="313">
        <f t="shared" si="2"/>
        <v>984</v>
      </c>
      <c r="K64" s="408">
        <v>240</v>
      </c>
      <c r="L64" s="409">
        <v>240</v>
      </c>
      <c r="M64" s="409">
        <v>180</v>
      </c>
      <c r="N64" s="409">
        <v>144</v>
      </c>
      <c r="O64" s="410">
        <v>180</v>
      </c>
      <c r="P64" s="401"/>
      <c r="Q64" s="329"/>
    </row>
    <row r="65" spans="2:17" s="303" customFormat="1" ht="20.25" customHeight="1" thickBot="1">
      <c r="B65" s="319">
        <f t="shared" si="3"/>
        <v>16</v>
      </c>
      <c r="C65" s="402" t="s">
        <v>126</v>
      </c>
      <c r="D65" s="403" t="s">
        <v>358</v>
      </c>
      <c r="E65" s="330"/>
      <c r="F65" s="14" t="s">
        <v>186</v>
      </c>
      <c r="G65" s="285">
        <v>77</v>
      </c>
      <c r="H65" s="397" t="s">
        <v>595</v>
      </c>
      <c r="I65" s="313">
        <f t="shared" si="2"/>
        <v>982</v>
      </c>
      <c r="J65" s="332"/>
      <c r="K65" s="408">
        <v>202</v>
      </c>
      <c r="L65" s="409">
        <v>240</v>
      </c>
      <c r="M65" s="409">
        <v>180</v>
      </c>
      <c r="N65" s="409">
        <v>180</v>
      </c>
      <c r="O65" s="410">
        <v>180</v>
      </c>
      <c r="P65" s="401"/>
      <c r="Q65" s="329"/>
    </row>
    <row r="66" spans="2:17" s="303" customFormat="1" ht="20.25" customHeight="1" thickBot="1">
      <c r="B66" s="319">
        <f t="shared" si="3"/>
        <v>17</v>
      </c>
      <c r="C66" s="402" t="s">
        <v>561</v>
      </c>
      <c r="D66" s="403" t="s">
        <v>578</v>
      </c>
      <c r="E66" s="413" t="s">
        <v>47</v>
      </c>
      <c r="F66" s="334" t="s">
        <v>390</v>
      </c>
      <c r="G66" s="334">
        <v>137</v>
      </c>
      <c r="H66" s="397" t="s">
        <v>560</v>
      </c>
      <c r="I66" s="313">
        <f t="shared" si="2"/>
        <v>971</v>
      </c>
      <c r="K66" s="408">
        <v>237</v>
      </c>
      <c r="L66" s="409">
        <v>194</v>
      </c>
      <c r="M66" s="409">
        <v>180</v>
      </c>
      <c r="N66" s="409">
        <v>180</v>
      </c>
      <c r="O66" s="410">
        <v>180</v>
      </c>
      <c r="P66" s="401"/>
      <c r="Q66" s="336"/>
    </row>
    <row r="67" spans="2:17" s="303" customFormat="1" ht="20.25" customHeight="1" thickBot="1">
      <c r="B67" s="319">
        <f t="shared" si="3"/>
        <v>18</v>
      </c>
      <c r="C67" s="402" t="s">
        <v>126</v>
      </c>
      <c r="D67" s="403" t="s">
        <v>396</v>
      </c>
      <c r="E67" s="337"/>
      <c r="F67" s="14" t="s">
        <v>186</v>
      </c>
      <c r="G67" s="285">
        <v>77</v>
      </c>
      <c r="H67" s="397" t="s">
        <v>595</v>
      </c>
      <c r="I67" s="313">
        <f t="shared" si="2"/>
        <v>967</v>
      </c>
      <c r="K67" s="408">
        <v>240</v>
      </c>
      <c r="L67" s="409">
        <v>240</v>
      </c>
      <c r="M67" s="409">
        <v>180</v>
      </c>
      <c r="N67" s="409">
        <v>180</v>
      </c>
      <c r="O67" s="410">
        <v>127</v>
      </c>
      <c r="P67" s="401"/>
      <c r="Q67" s="336"/>
    </row>
    <row r="68" spans="2:17" s="303" customFormat="1" ht="20.25" customHeight="1" thickBot="1">
      <c r="B68" s="319">
        <f t="shared" si="3"/>
        <v>19</v>
      </c>
      <c r="C68" s="402" t="s">
        <v>126</v>
      </c>
      <c r="D68" s="403" t="s">
        <v>321</v>
      </c>
      <c r="E68" s="337"/>
      <c r="F68" s="14" t="s">
        <v>186</v>
      </c>
      <c r="G68" s="285">
        <v>77</v>
      </c>
      <c r="H68" s="397" t="s">
        <v>595</v>
      </c>
      <c r="I68" s="313">
        <f t="shared" si="2"/>
        <v>963</v>
      </c>
      <c r="K68" s="408">
        <v>205</v>
      </c>
      <c r="L68" s="409">
        <v>240</v>
      </c>
      <c r="M68" s="409">
        <v>180</v>
      </c>
      <c r="N68" s="409">
        <v>180</v>
      </c>
      <c r="O68" s="410">
        <v>158</v>
      </c>
      <c r="P68" s="401"/>
      <c r="Q68" s="336"/>
    </row>
    <row r="69" spans="2:17" s="303" customFormat="1" ht="20.25" customHeight="1" thickBot="1">
      <c r="B69" s="319">
        <f t="shared" si="3"/>
        <v>20</v>
      </c>
      <c r="C69" s="402" t="s">
        <v>648</v>
      </c>
      <c r="D69" s="403" t="s">
        <v>655</v>
      </c>
      <c r="E69" s="337"/>
      <c r="F69" s="12" t="s">
        <v>186</v>
      </c>
      <c r="G69" s="12">
        <v>44</v>
      </c>
      <c r="H69" s="414" t="s">
        <v>650</v>
      </c>
      <c r="I69" s="376">
        <f t="shared" si="2"/>
        <v>941</v>
      </c>
      <c r="K69" s="408">
        <v>195</v>
      </c>
      <c r="L69" s="409">
        <v>231</v>
      </c>
      <c r="M69" s="409">
        <v>155</v>
      </c>
      <c r="N69" s="409">
        <v>180</v>
      </c>
      <c r="O69" s="410">
        <v>180</v>
      </c>
      <c r="P69" s="401"/>
      <c r="Q69" s="336"/>
    </row>
    <row r="70" spans="2:17" s="303" customFormat="1" ht="20.25" customHeight="1" thickBot="1">
      <c r="B70" s="319">
        <f t="shared" si="3"/>
        <v>21</v>
      </c>
      <c r="C70" s="411" t="s">
        <v>656</v>
      </c>
      <c r="D70" s="415" t="s">
        <v>657</v>
      </c>
      <c r="E70" s="337"/>
      <c r="F70" s="321" t="s">
        <v>186</v>
      </c>
      <c r="G70" s="322">
        <v>333</v>
      </c>
      <c r="H70" s="416" t="s">
        <v>658</v>
      </c>
      <c r="I70" s="313">
        <f t="shared" si="2"/>
        <v>935</v>
      </c>
      <c r="K70" s="408">
        <v>240</v>
      </c>
      <c r="L70" s="409">
        <v>240</v>
      </c>
      <c r="M70" s="409">
        <v>180</v>
      </c>
      <c r="N70" s="409">
        <v>164</v>
      </c>
      <c r="O70" s="410">
        <v>111</v>
      </c>
      <c r="P70" s="401"/>
      <c r="Q70" s="336"/>
    </row>
    <row r="71" spans="2:17" s="303" customFormat="1" ht="20.25" customHeight="1" thickBot="1">
      <c r="B71" s="319">
        <f t="shared" si="3"/>
        <v>22</v>
      </c>
      <c r="C71" s="402" t="s">
        <v>615</v>
      </c>
      <c r="D71" s="403" t="s">
        <v>659</v>
      </c>
      <c r="E71" s="337" t="s">
        <v>47</v>
      </c>
      <c r="F71" s="14" t="s">
        <v>186</v>
      </c>
      <c r="G71" s="285">
        <v>77</v>
      </c>
      <c r="H71" s="397" t="s">
        <v>595</v>
      </c>
      <c r="I71" s="313">
        <f t="shared" si="2"/>
        <v>930</v>
      </c>
      <c r="K71" s="408">
        <v>240</v>
      </c>
      <c r="L71" s="409">
        <v>214</v>
      </c>
      <c r="M71" s="409">
        <v>180</v>
      </c>
      <c r="N71" s="409">
        <v>180</v>
      </c>
      <c r="O71" s="410">
        <v>116</v>
      </c>
      <c r="P71" s="401"/>
      <c r="Q71" s="336"/>
    </row>
    <row r="72" spans="2:17" s="303" customFormat="1" ht="20.25" customHeight="1" thickBot="1">
      <c r="B72" s="319">
        <f t="shared" si="3"/>
        <v>23</v>
      </c>
      <c r="C72" s="402" t="s">
        <v>609</v>
      </c>
      <c r="D72" s="403" t="s">
        <v>610</v>
      </c>
      <c r="E72" s="337"/>
      <c r="F72" s="12" t="s">
        <v>390</v>
      </c>
      <c r="G72" s="12">
        <v>137</v>
      </c>
      <c r="H72" s="397" t="s">
        <v>560</v>
      </c>
      <c r="I72" s="313">
        <f t="shared" si="2"/>
        <v>915</v>
      </c>
      <c r="K72" s="404">
        <v>240</v>
      </c>
      <c r="L72" s="405">
        <v>175</v>
      </c>
      <c r="M72" s="405">
        <v>140</v>
      </c>
      <c r="N72" s="405">
        <v>180</v>
      </c>
      <c r="O72" s="406">
        <v>180</v>
      </c>
      <c r="P72" s="407"/>
      <c r="Q72" s="336"/>
    </row>
    <row r="73" spans="2:17" s="303" customFormat="1" ht="20.25" customHeight="1" thickBot="1">
      <c r="B73" s="319">
        <f t="shared" si="3"/>
        <v>24</v>
      </c>
      <c r="C73" s="402" t="s">
        <v>126</v>
      </c>
      <c r="D73" s="403" t="s">
        <v>660</v>
      </c>
      <c r="E73" s="337"/>
      <c r="F73" s="14" t="s">
        <v>186</v>
      </c>
      <c r="G73" s="285">
        <v>77</v>
      </c>
      <c r="H73" s="397" t="s">
        <v>595</v>
      </c>
      <c r="I73" s="313">
        <f t="shared" si="2"/>
        <v>874</v>
      </c>
      <c r="K73" s="408">
        <v>181</v>
      </c>
      <c r="L73" s="409">
        <v>153</v>
      </c>
      <c r="M73" s="409">
        <v>180</v>
      </c>
      <c r="N73" s="409">
        <v>180</v>
      </c>
      <c r="O73" s="410">
        <v>180</v>
      </c>
      <c r="P73" s="401"/>
      <c r="Q73" s="336"/>
    </row>
    <row r="74" spans="2:17" s="303" customFormat="1" ht="20.25" customHeight="1" thickBot="1">
      <c r="B74" s="319">
        <f t="shared" si="3"/>
        <v>25</v>
      </c>
      <c r="C74" s="402" t="s">
        <v>625</v>
      </c>
      <c r="D74" s="403" t="s">
        <v>626</v>
      </c>
      <c r="E74" s="337"/>
      <c r="F74" s="12" t="s">
        <v>199</v>
      </c>
      <c r="G74" s="12">
        <v>68</v>
      </c>
      <c r="H74" s="397" t="s">
        <v>557</v>
      </c>
      <c r="I74" s="313">
        <f t="shared" si="2"/>
        <v>836</v>
      </c>
      <c r="K74" s="404">
        <v>144</v>
      </c>
      <c r="L74" s="405">
        <v>202</v>
      </c>
      <c r="M74" s="405">
        <v>180</v>
      </c>
      <c r="N74" s="405">
        <v>130</v>
      </c>
      <c r="O74" s="406">
        <v>180</v>
      </c>
      <c r="P74" s="407"/>
      <c r="Q74" s="336"/>
    </row>
    <row r="75" spans="2:17" s="303" customFormat="1" ht="20.25" customHeight="1" thickBot="1">
      <c r="B75" s="319">
        <f t="shared" si="3"/>
        <v>26</v>
      </c>
      <c r="C75" s="402" t="s">
        <v>126</v>
      </c>
      <c r="D75" s="403" t="s">
        <v>661</v>
      </c>
      <c r="E75" s="337"/>
      <c r="F75" s="14" t="s">
        <v>186</v>
      </c>
      <c r="G75" s="285">
        <v>77</v>
      </c>
      <c r="H75" s="397" t="s">
        <v>595</v>
      </c>
      <c r="I75" s="313">
        <f t="shared" si="2"/>
        <v>529</v>
      </c>
      <c r="K75" s="408">
        <v>126</v>
      </c>
      <c r="L75" s="409">
        <v>177</v>
      </c>
      <c r="M75" s="409">
        <v>130</v>
      </c>
      <c r="N75" s="409">
        <v>96</v>
      </c>
      <c r="O75" s="410">
        <v>0</v>
      </c>
      <c r="P75" s="401"/>
      <c r="Q75" s="336"/>
    </row>
    <row r="76" spans="2:17" s="303" customFormat="1" ht="20.25" customHeight="1" thickBot="1">
      <c r="B76" s="319">
        <f t="shared" si="3"/>
        <v>27</v>
      </c>
      <c r="C76" s="402" t="s">
        <v>615</v>
      </c>
      <c r="D76" s="403" t="s">
        <v>616</v>
      </c>
      <c r="E76" s="337" t="s">
        <v>47</v>
      </c>
      <c r="F76" s="14" t="s">
        <v>186</v>
      </c>
      <c r="G76" s="285">
        <v>77</v>
      </c>
      <c r="H76" s="397" t="s">
        <v>595</v>
      </c>
      <c r="I76" s="313">
        <f t="shared" si="2"/>
        <v>384</v>
      </c>
      <c r="K76" s="408">
        <v>173</v>
      </c>
      <c r="L76" s="409">
        <v>138</v>
      </c>
      <c r="M76" s="409">
        <v>73</v>
      </c>
      <c r="N76" s="409">
        <v>0</v>
      </c>
      <c r="O76" s="410">
        <v>0</v>
      </c>
      <c r="P76" s="401"/>
      <c r="Q76" s="336"/>
    </row>
    <row r="77" spans="2:17" s="303" customFormat="1" ht="20.25" customHeight="1" thickBot="1">
      <c r="B77" s="319">
        <f t="shared" si="3"/>
        <v>28</v>
      </c>
      <c r="C77" s="402" t="s">
        <v>126</v>
      </c>
      <c r="D77" s="403" t="s">
        <v>662</v>
      </c>
      <c r="E77" s="338"/>
      <c r="F77" s="14" t="s">
        <v>186</v>
      </c>
      <c r="G77" s="285">
        <v>77</v>
      </c>
      <c r="H77" s="397" t="s">
        <v>595</v>
      </c>
      <c r="I77" s="313">
        <f t="shared" si="2"/>
        <v>246</v>
      </c>
      <c r="K77" s="408">
        <v>240</v>
      </c>
      <c r="L77" s="409">
        <v>6</v>
      </c>
      <c r="M77" s="409">
        <v>0</v>
      </c>
      <c r="N77" s="409">
        <v>0</v>
      </c>
      <c r="O77" s="410">
        <v>0</v>
      </c>
      <c r="P77" s="401"/>
      <c r="Q77" s="336"/>
    </row>
    <row r="78" spans="2:17" s="303" customFormat="1" ht="20.25" customHeight="1" thickBot="1">
      <c r="B78" s="319">
        <f t="shared" si="3"/>
        <v>29</v>
      </c>
      <c r="C78" s="402" t="s">
        <v>663</v>
      </c>
      <c r="D78" s="403" t="s">
        <v>664</v>
      </c>
      <c r="E78" s="338"/>
      <c r="F78" s="14" t="s">
        <v>186</v>
      </c>
      <c r="G78" s="285">
        <v>77</v>
      </c>
      <c r="H78" s="397" t="s">
        <v>595</v>
      </c>
      <c r="I78" s="313">
        <f t="shared" si="2"/>
        <v>0</v>
      </c>
      <c r="K78" s="408">
        <v>0</v>
      </c>
      <c r="L78" s="409">
        <v>0</v>
      </c>
      <c r="M78" s="409">
        <v>0</v>
      </c>
      <c r="N78" s="409">
        <v>0</v>
      </c>
      <c r="O78" s="410">
        <v>0</v>
      </c>
      <c r="P78" s="401"/>
      <c r="Q78" s="336"/>
    </row>
    <row r="79" spans="2:17" s="303" customFormat="1" ht="20.25" customHeight="1" thickBot="1">
      <c r="B79" s="319">
        <f t="shared" si="3"/>
        <v>30</v>
      </c>
      <c r="C79" s="402" t="s">
        <v>615</v>
      </c>
      <c r="D79" s="403" t="s">
        <v>638</v>
      </c>
      <c r="E79" s="338"/>
      <c r="F79" s="14" t="s">
        <v>186</v>
      </c>
      <c r="G79" s="285">
        <v>77</v>
      </c>
      <c r="H79" s="397" t="s">
        <v>595</v>
      </c>
      <c r="I79" s="313">
        <f t="shared" si="2"/>
        <v>0</v>
      </c>
      <c r="K79" s="408">
        <v>0</v>
      </c>
      <c r="L79" s="409">
        <v>0</v>
      </c>
      <c r="M79" s="409">
        <v>0</v>
      </c>
      <c r="N79" s="409">
        <v>0</v>
      </c>
      <c r="O79" s="410">
        <v>0</v>
      </c>
      <c r="P79" s="401"/>
      <c r="Q79" s="336"/>
    </row>
    <row r="80" spans="2:17" s="303" customFormat="1" ht="20.25" customHeight="1" thickBot="1">
      <c r="B80" s="319">
        <f t="shared" si="3"/>
        <v>31</v>
      </c>
      <c r="C80" s="402" t="s">
        <v>617</v>
      </c>
      <c r="D80" s="403" t="s">
        <v>618</v>
      </c>
      <c r="E80" s="338"/>
      <c r="F80" s="12" t="s">
        <v>162</v>
      </c>
      <c r="G80" s="12">
        <v>1601</v>
      </c>
      <c r="H80" s="397" t="s">
        <v>619</v>
      </c>
      <c r="I80" s="313">
        <f t="shared" si="2"/>
        <v>0</v>
      </c>
      <c r="K80" s="404">
        <v>0</v>
      </c>
      <c r="L80" s="405">
        <v>0</v>
      </c>
      <c r="M80" s="405">
        <v>0</v>
      </c>
      <c r="N80" s="405">
        <v>0</v>
      </c>
      <c r="O80" s="406">
        <v>0</v>
      </c>
      <c r="P80" s="407"/>
      <c r="Q80" s="336"/>
    </row>
    <row r="81" spans="2:17" s="303" customFormat="1" ht="20.25" customHeight="1" thickBot="1">
      <c r="B81" s="319">
        <f t="shared" si="3"/>
        <v>32</v>
      </c>
      <c r="C81" s="402" t="s">
        <v>665</v>
      </c>
      <c r="D81" s="403" t="s">
        <v>161</v>
      </c>
      <c r="E81" s="338"/>
      <c r="F81" s="12" t="s">
        <v>199</v>
      </c>
      <c r="G81" s="12">
        <v>68</v>
      </c>
      <c r="H81" s="397" t="s">
        <v>557</v>
      </c>
      <c r="I81" s="313">
        <f t="shared" si="2"/>
        <v>0</v>
      </c>
      <c r="K81" s="404">
        <v>0</v>
      </c>
      <c r="L81" s="405">
        <v>0</v>
      </c>
      <c r="M81" s="405">
        <v>0</v>
      </c>
      <c r="N81" s="405">
        <v>0</v>
      </c>
      <c r="O81" s="406">
        <v>0</v>
      </c>
      <c r="P81" s="407"/>
      <c r="Q81" s="336"/>
    </row>
    <row r="82" spans="2:17" s="303" customFormat="1" ht="20.25" customHeight="1" thickBot="1">
      <c r="B82" s="371">
        <f t="shared" si="3"/>
        <v>33</v>
      </c>
      <c r="C82" s="437"/>
      <c r="D82" s="438"/>
      <c r="E82" s="351"/>
      <c r="F82" s="352"/>
      <c r="G82" s="352"/>
      <c r="H82" s="440"/>
      <c r="I82" s="376">
        <f t="shared" si="2"/>
        <v>0</v>
      </c>
      <c r="K82" s="441"/>
      <c r="L82" s="442"/>
      <c r="M82" s="378"/>
      <c r="N82" s="378"/>
      <c r="O82" s="463"/>
      <c r="P82" s="419"/>
      <c r="Q82" s="359"/>
    </row>
    <row r="86" spans="2:4" ht="24" customHeight="1" thickBot="1">
      <c r="B86" s="97" t="s">
        <v>666</v>
      </c>
      <c r="C86" s="420"/>
      <c r="D86" s="421"/>
    </row>
    <row r="87" spans="2:17" s="303" customFormat="1" ht="18.75" customHeight="1" thickBot="1">
      <c r="B87" s="297" t="s">
        <v>0</v>
      </c>
      <c r="C87" s="298" t="s">
        <v>58</v>
      </c>
      <c r="D87" s="298" t="s">
        <v>548</v>
      </c>
      <c r="E87" s="299" t="s">
        <v>549</v>
      </c>
      <c r="F87" s="300" t="s">
        <v>545</v>
      </c>
      <c r="G87" s="300" t="s">
        <v>2</v>
      </c>
      <c r="H87" s="301" t="s">
        <v>1</v>
      </c>
      <c r="I87" s="302" t="s">
        <v>6</v>
      </c>
      <c r="K87" s="304" t="s">
        <v>7</v>
      </c>
      <c r="L87" s="305" t="s">
        <v>550</v>
      </c>
      <c r="M87" s="305" t="s">
        <v>9</v>
      </c>
      <c r="N87" s="305" t="s">
        <v>10</v>
      </c>
      <c r="O87" s="306" t="s">
        <v>11</v>
      </c>
      <c r="P87" s="304" t="s">
        <v>551</v>
      </c>
      <c r="Q87" s="307" t="s">
        <v>552</v>
      </c>
    </row>
    <row r="88" spans="2:17" s="303" customFormat="1" ht="20.25" customHeight="1" thickBot="1">
      <c r="B88" s="308">
        <v>1</v>
      </c>
      <c r="C88" s="422" t="s">
        <v>667</v>
      </c>
      <c r="D88" s="423" t="s">
        <v>559</v>
      </c>
      <c r="E88" s="311"/>
      <c r="F88" s="10" t="s">
        <v>186</v>
      </c>
      <c r="G88" s="312">
        <v>333</v>
      </c>
      <c r="H88" s="424" t="s">
        <v>658</v>
      </c>
      <c r="I88" s="313">
        <f>SUM(K88:Q88)</f>
        <v>1363</v>
      </c>
      <c r="K88" s="425">
        <v>240</v>
      </c>
      <c r="L88" s="426">
        <v>240</v>
      </c>
      <c r="M88" s="426">
        <v>180</v>
      </c>
      <c r="N88" s="426">
        <v>180</v>
      </c>
      <c r="O88" s="427">
        <v>180</v>
      </c>
      <c r="P88" s="425">
        <v>343</v>
      </c>
      <c r="Q88" s="317"/>
    </row>
    <row r="89" spans="2:17" s="303" customFormat="1" ht="20.25" customHeight="1" thickBot="1">
      <c r="B89" s="319">
        <f>B88+1</f>
        <v>2</v>
      </c>
      <c r="C89" s="428" t="s">
        <v>668</v>
      </c>
      <c r="D89" s="429" t="s">
        <v>669</v>
      </c>
      <c r="E89" s="320"/>
      <c r="F89" s="12" t="s">
        <v>186</v>
      </c>
      <c r="G89" s="285">
        <v>257</v>
      </c>
      <c r="H89" s="430" t="s">
        <v>601</v>
      </c>
      <c r="I89" s="313">
        <f>SUM(K89:Q89)</f>
        <v>1340</v>
      </c>
      <c r="K89" s="431">
        <v>240</v>
      </c>
      <c r="L89" s="432">
        <v>240</v>
      </c>
      <c r="M89" s="432">
        <v>180</v>
      </c>
      <c r="N89" s="432">
        <v>180</v>
      </c>
      <c r="O89" s="433">
        <v>180</v>
      </c>
      <c r="P89" s="431">
        <v>320</v>
      </c>
      <c r="Q89" s="325"/>
    </row>
    <row r="90" spans="2:17" s="303" customFormat="1" ht="20.25" customHeight="1" thickBot="1">
      <c r="B90" s="319">
        <f>B89+1</f>
        <v>3</v>
      </c>
      <c r="C90" s="428" t="s">
        <v>670</v>
      </c>
      <c r="D90" s="429" t="s">
        <v>321</v>
      </c>
      <c r="E90" s="327"/>
      <c r="F90" s="14" t="s">
        <v>186</v>
      </c>
      <c r="G90" s="285">
        <v>48</v>
      </c>
      <c r="H90" s="430" t="s">
        <v>567</v>
      </c>
      <c r="I90" s="313">
        <f>SUM(K90:Q90)</f>
        <v>1323</v>
      </c>
      <c r="K90" s="434">
        <v>240</v>
      </c>
      <c r="L90" s="435">
        <v>240</v>
      </c>
      <c r="M90" s="435">
        <v>180</v>
      </c>
      <c r="N90" s="435">
        <v>180</v>
      </c>
      <c r="O90" s="436">
        <v>180</v>
      </c>
      <c r="P90" s="434">
        <v>303</v>
      </c>
      <c r="Q90" s="325"/>
    </row>
    <row r="91" spans="2:17" s="303" customFormat="1" ht="20.25" customHeight="1" thickBot="1">
      <c r="B91" s="319">
        <f>B90+1</f>
        <v>4</v>
      </c>
      <c r="C91" s="428" t="s">
        <v>671</v>
      </c>
      <c r="D91" s="429" t="s">
        <v>585</v>
      </c>
      <c r="E91" s="327"/>
      <c r="F91" s="14" t="s">
        <v>186</v>
      </c>
      <c r="G91" s="285">
        <v>686</v>
      </c>
      <c r="H91" s="430" t="s">
        <v>672</v>
      </c>
      <c r="I91" s="313">
        <f>SUM(K91:Q91)</f>
        <v>668</v>
      </c>
      <c r="K91" s="434">
        <v>133</v>
      </c>
      <c r="L91" s="435">
        <v>142</v>
      </c>
      <c r="M91" s="435">
        <v>102</v>
      </c>
      <c r="N91" s="435">
        <v>111</v>
      </c>
      <c r="O91" s="436">
        <v>180</v>
      </c>
      <c r="P91" s="326"/>
      <c r="Q91" s="325"/>
    </row>
    <row r="92" spans="2:17" s="303" customFormat="1" ht="20.25" customHeight="1" thickBot="1">
      <c r="B92" s="371">
        <f>B91+1</f>
        <v>5</v>
      </c>
      <c r="C92" s="464" t="s">
        <v>673</v>
      </c>
      <c r="D92" s="465" t="s">
        <v>674</v>
      </c>
      <c r="E92" s="439"/>
      <c r="F92" s="17" t="s">
        <v>288</v>
      </c>
      <c r="G92" s="286">
        <v>574</v>
      </c>
      <c r="H92" s="466" t="s">
        <v>386</v>
      </c>
      <c r="I92" s="376">
        <f>SUM(K92:Q92)</f>
        <v>0</v>
      </c>
      <c r="K92" s="460">
        <v>0</v>
      </c>
      <c r="L92" s="461">
        <v>0</v>
      </c>
      <c r="M92" s="461">
        <v>0</v>
      </c>
      <c r="N92" s="461">
        <v>0</v>
      </c>
      <c r="O92" s="462">
        <v>0</v>
      </c>
      <c r="P92" s="377"/>
      <c r="Q92" s="463"/>
    </row>
    <row r="95" spans="2:4" ht="24" customHeight="1" thickBot="1">
      <c r="B95" s="97" t="s">
        <v>675</v>
      </c>
      <c r="C95" s="420"/>
      <c r="D95" s="421"/>
    </row>
    <row r="96" spans="2:17" s="303" customFormat="1" ht="18.75" customHeight="1" thickBot="1">
      <c r="B96" s="297" t="s">
        <v>0</v>
      </c>
      <c r="C96" s="298" t="s">
        <v>58</v>
      </c>
      <c r="D96" s="298" t="s">
        <v>548</v>
      </c>
      <c r="E96" s="299" t="s">
        <v>549</v>
      </c>
      <c r="F96" s="300" t="s">
        <v>545</v>
      </c>
      <c r="G96" s="300" t="s">
        <v>2</v>
      </c>
      <c r="H96" s="301" t="s">
        <v>1</v>
      </c>
      <c r="I96" s="302" t="s">
        <v>6</v>
      </c>
      <c r="K96" s="304" t="s">
        <v>7</v>
      </c>
      <c r="L96" s="305" t="s">
        <v>550</v>
      </c>
      <c r="M96" s="305" t="s">
        <v>9</v>
      </c>
      <c r="N96" s="305" t="s">
        <v>10</v>
      </c>
      <c r="O96" s="306" t="s">
        <v>11</v>
      </c>
      <c r="P96" s="304" t="s">
        <v>551</v>
      </c>
      <c r="Q96" s="307" t="s">
        <v>552</v>
      </c>
    </row>
    <row r="97" spans="2:17" s="303" customFormat="1" ht="20.25" customHeight="1" thickBot="1">
      <c r="B97" s="308">
        <v>1</v>
      </c>
      <c r="C97" s="360" t="s">
        <v>100</v>
      </c>
      <c r="D97" s="361" t="s">
        <v>605</v>
      </c>
      <c r="E97" s="311"/>
      <c r="F97" s="10" t="s">
        <v>186</v>
      </c>
      <c r="G97" s="312">
        <v>257</v>
      </c>
      <c r="H97" s="362" t="s">
        <v>601</v>
      </c>
      <c r="I97" s="313">
        <f>SUM(K97:Q97)</f>
        <v>819</v>
      </c>
      <c r="K97" s="318">
        <v>120</v>
      </c>
      <c r="L97" s="316">
        <v>120</v>
      </c>
      <c r="M97" s="316">
        <v>120</v>
      </c>
      <c r="N97" s="316">
        <v>120</v>
      </c>
      <c r="O97" s="363">
        <v>120</v>
      </c>
      <c r="P97" s="318">
        <v>219</v>
      </c>
      <c r="Q97" s="317"/>
    </row>
    <row r="98" spans="2:17" s="303" customFormat="1" ht="20.25" customHeight="1" thickBot="1">
      <c r="B98" s="319">
        <f>B97+1</f>
        <v>2</v>
      </c>
      <c r="C98" s="364" t="s">
        <v>606</v>
      </c>
      <c r="D98" s="365" t="s">
        <v>607</v>
      </c>
      <c r="E98" s="320"/>
      <c r="F98" s="12" t="s">
        <v>435</v>
      </c>
      <c r="G98" s="285">
        <v>775</v>
      </c>
      <c r="H98" s="366" t="s">
        <v>592</v>
      </c>
      <c r="I98" s="313">
        <f aca="true" t="shared" si="4" ref="I98:I120">SUM(K98:Q98)</f>
        <v>814</v>
      </c>
      <c r="K98" s="326">
        <v>120</v>
      </c>
      <c r="L98" s="288">
        <v>120</v>
      </c>
      <c r="M98" s="288">
        <v>120</v>
      </c>
      <c r="N98" s="288">
        <v>120</v>
      </c>
      <c r="O98" s="367">
        <v>120</v>
      </c>
      <c r="P98" s="326">
        <v>214</v>
      </c>
      <c r="Q98" s="325"/>
    </row>
    <row r="99" spans="2:17" s="303" customFormat="1" ht="20.25" customHeight="1" thickBot="1">
      <c r="B99" s="319">
        <f aca="true" t="shared" si="5" ref="B99:B120">B98+1</f>
        <v>3</v>
      </c>
      <c r="C99" s="364" t="s">
        <v>90</v>
      </c>
      <c r="D99" s="365" t="s">
        <v>608</v>
      </c>
      <c r="E99" s="327"/>
      <c r="F99" s="14" t="s">
        <v>186</v>
      </c>
      <c r="G99" s="285">
        <v>257</v>
      </c>
      <c r="H99" s="366" t="s">
        <v>601</v>
      </c>
      <c r="I99" s="313">
        <f t="shared" si="4"/>
        <v>812</v>
      </c>
      <c r="K99" s="326">
        <v>120</v>
      </c>
      <c r="L99" s="288">
        <v>120</v>
      </c>
      <c r="M99" s="288">
        <v>120</v>
      </c>
      <c r="N99" s="288">
        <v>120</v>
      </c>
      <c r="O99" s="367">
        <v>120</v>
      </c>
      <c r="P99" s="326">
        <v>212</v>
      </c>
      <c r="Q99" s="325"/>
    </row>
    <row r="100" spans="2:17" s="303" customFormat="1" ht="20.25" customHeight="1" thickBot="1">
      <c r="B100" s="319">
        <f t="shared" si="5"/>
        <v>4</v>
      </c>
      <c r="C100" s="364" t="s">
        <v>609</v>
      </c>
      <c r="D100" s="365" t="s">
        <v>610</v>
      </c>
      <c r="E100" s="327"/>
      <c r="F100" s="321" t="s">
        <v>390</v>
      </c>
      <c r="G100" s="322">
        <v>137</v>
      </c>
      <c r="H100" s="366" t="s">
        <v>560</v>
      </c>
      <c r="I100" s="313">
        <f t="shared" si="4"/>
        <v>783</v>
      </c>
      <c r="K100" s="326">
        <v>120</v>
      </c>
      <c r="L100" s="288">
        <v>120</v>
      </c>
      <c r="M100" s="288">
        <v>120</v>
      </c>
      <c r="N100" s="288">
        <v>120</v>
      </c>
      <c r="O100" s="367">
        <v>120</v>
      </c>
      <c r="P100" s="326">
        <v>183</v>
      </c>
      <c r="Q100" s="325"/>
    </row>
    <row r="101" spans="2:17" s="303" customFormat="1" ht="20.25" customHeight="1" thickBot="1">
      <c r="B101" s="319">
        <f t="shared" si="5"/>
        <v>5</v>
      </c>
      <c r="C101" s="364" t="s">
        <v>611</v>
      </c>
      <c r="D101" s="365" t="s">
        <v>612</v>
      </c>
      <c r="E101" s="327"/>
      <c r="F101" s="14" t="s">
        <v>186</v>
      </c>
      <c r="G101" s="285">
        <v>674</v>
      </c>
      <c r="H101" s="366" t="s">
        <v>613</v>
      </c>
      <c r="I101" s="313">
        <f t="shared" si="4"/>
        <v>597</v>
      </c>
      <c r="K101" s="326">
        <v>120</v>
      </c>
      <c r="L101" s="288">
        <v>120</v>
      </c>
      <c r="M101" s="288">
        <v>117</v>
      </c>
      <c r="N101" s="288">
        <v>120</v>
      </c>
      <c r="O101" s="367">
        <v>120</v>
      </c>
      <c r="P101" s="368"/>
      <c r="Q101" s="325"/>
    </row>
    <row r="102" spans="2:17" s="303" customFormat="1" ht="20.25" customHeight="1" thickBot="1">
      <c r="B102" s="319">
        <f t="shared" si="5"/>
        <v>6</v>
      </c>
      <c r="C102" s="364" t="s">
        <v>614</v>
      </c>
      <c r="D102" s="365" t="s">
        <v>605</v>
      </c>
      <c r="E102" s="327"/>
      <c r="F102" s="14" t="s">
        <v>435</v>
      </c>
      <c r="G102" s="285">
        <v>775</v>
      </c>
      <c r="H102" s="369" t="s">
        <v>592</v>
      </c>
      <c r="I102" s="313">
        <f t="shared" si="4"/>
        <v>586</v>
      </c>
      <c r="K102" s="326">
        <v>120</v>
      </c>
      <c r="L102" s="288">
        <v>120</v>
      </c>
      <c r="M102" s="288">
        <v>120</v>
      </c>
      <c r="N102" s="288">
        <v>120</v>
      </c>
      <c r="O102" s="367">
        <v>106</v>
      </c>
      <c r="P102" s="370"/>
      <c r="Q102" s="329"/>
    </row>
    <row r="103" spans="2:17" s="303" customFormat="1" ht="20.25" customHeight="1" thickBot="1">
      <c r="B103" s="319">
        <f t="shared" si="5"/>
        <v>7</v>
      </c>
      <c r="C103" s="364" t="s">
        <v>615</v>
      </c>
      <c r="D103" s="365" t="s">
        <v>616</v>
      </c>
      <c r="E103" s="327" t="s">
        <v>47</v>
      </c>
      <c r="F103" s="14" t="s">
        <v>186</v>
      </c>
      <c r="G103" s="285">
        <v>77</v>
      </c>
      <c r="H103" s="366" t="s">
        <v>595</v>
      </c>
      <c r="I103" s="313">
        <f t="shared" si="4"/>
        <v>586</v>
      </c>
      <c r="K103" s="326">
        <v>106</v>
      </c>
      <c r="L103" s="288">
        <v>120</v>
      </c>
      <c r="M103" s="288">
        <v>120</v>
      </c>
      <c r="N103" s="288">
        <v>120</v>
      </c>
      <c r="O103" s="367">
        <v>120</v>
      </c>
      <c r="P103" s="370"/>
      <c r="Q103" s="329"/>
    </row>
    <row r="104" spans="2:17" s="303" customFormat="1" ht="20.25" customHeight="1" thickBot="1">
      <c r="B104" s="319">
        <f t="shared" si="5"/>
        <v>8</v>
      </c>
      <c r="C104" s="364" t="s">
        <v>617</v>
      </c>
      <c r="D104" s="365" t="s">
        <v>618</v>
      </c>
      <c r="E104" s="327"/>
      <c r="F104" s="14" t="s">
        <v>162</v>
      </c>
      <c r="G104" s="285">
        <v>1601</v>
      </c>
      <c r="H104" s="366" t="s">
        <v>619</v>
      </c>
      <c r="I104" s="313">
        <f t="shared" si="4"/>
        <v>582</v>
      </c>
      <c r="K104" s="326">
        <v>112</v>
      </c>
      <c r="L104" s="288">
        <v>110</v>
      </c>
      <c r="M104" s="288">
        <v>120</v>
      </c>
      <c r="N104" s="288">
        <v>120</v>
      </c>
      <c r="O104" s="367">
        <v>120</v>
      </c>
      <c r="P104" s="368"/>
      <c r="Q104" s="329"/>
    </row>
    <row r="105" spans="2:17" s="303" customFormat="1" ht="20.25" customHeight="1" thickBot="1">
      <c r="B105" s="319">
        <f t="shared" si="5"/>
        <v>9</v>
      </c>
      <c r="C105" s="364" t="s">
        <v>620</v>
      </c>
      <c r="D105" s="365" t="s">
        <v>621</v>
      </c>
      <c r="E105" s="327"/>
      <c r="F105" s="14" t="s">
        <v>199</v>
      </c>
      <c r="G105" s="285">
        <v>68</v>
      </c>
      <c r="H105" s="366" t="s">
        <v>557</v>
      </c>
      <c r="I105" s="313">
        <f t="shared" si="4"/>
        <v>537</v>
      </c>
      <c r="K105" s="326">
        <v>120</v>
      </c>
      <c r="L105" s="288">
        <v>108</v>
      </c>
      <c r="M105" s="288">
        <v>120</v>
      </c>
      <c r="N105" s="288">
        <v>69</v>
      </c>
      <c r="O105" s="367">
        <v>120</v>
      </c>
      <c r="P105" s="370"/>
      <c r="Q105" s="329"/>
    </row>
    <row r="106" spans="2:17" s="303" customFormat="1" ht="20.25" customHeight="1" thickBot="1">
      <c r="B106" s="319">
        <f t="shared" si="5"/>
        <v>10</v>
      </c>
      <c r="C106" s="364" t="s">
        <v>622</v>
      </c>
      <c r="D106" s="365" t="s">
        <v>623</v>
      </c>
      <c r="E106" s="327"/>
      <c r="F106" s="14" t="s">
        <v>199</v>
      </c>
      <c r="G106" s="285">
        <v>178</v>
      </c>
      <c r="H106" s="366" t="s">
        <v>624</v>
      </c>
      <c r="I106" s="313">
        <f t="shared" si="4"/>
        <v>518</v>
      </c>
      <c r="K106" s="326">
        <v>120</v>
      </c>
      <c r="L106" s="288">
        <v>54</v>
      </c>
      <c r="M106" s="288">
        <v>104</v>
      </c>
      <c r="N106" s="288">
        <v>120</v>
      </c>
      <c r="O106" s="367">
        <v>120</v>
      </c>
      <c r="P106" s="370"/>
      <c r="Q106" s="329"/>
    </row>
    <row r="107" spans="2:17" s="303" customFormat="1" ht="20.25" customHeight="1" thickBot="1">
      <c r="B107" s="319">
        <f t="shared" si="5"/>
        <v>11</v>
      </c>
      <c r="C107" s="364" t="s">
        <v>625</v>
      </c>
      <c r="D107" s="365" t="s">
        <v>626</v>
      </c>
      <c r="E107" s="330"/>
      <c r="F107" s="14" t="s">
        <v>199</v>
      </c>
      <c r="G107" s="285">
        <v>68</v>
      </c>
      <c r="H107" s="366" t="s">
        <v>557</v>
      </c>
      <c r="I107" s="313">
        <f t="shared" si="4"/>
        <v>516</v>
      </c>
      <c r="K107" s="326">
        <v>101</v>
      </c>
      <c r="L107" s="288">
        <v>105</v>
      </c>
      <c r="M107" s="288">
        <v>70</v>
      </c>
      <c r="N107" s="288">
        <v>120</v>
      </c>
      <c r="O107" s="367">
        <v>120</v>
      </c>
      <c r="P107" s="368"/>
      <c r="Q107" s="329"/>
    </row>
    <row r="108" spans="2:17" s="303" customFormat="1" ht="20.25" customHeight="1" thickBot="1">
      <c r="B108" s="319">
        <f t="shared" si="5"/>
        <v>12</v>
      </c>
      <c r="C108" s="364" t="s">
        <v>627</v>
      </c>
      <c r="D108" s="365" t="s">
        <v>628</v>
      </c>
      <c r="E108" s="327"/>
      <c r="F108" s="14" t="s">
        <v>186</v>
      </c>
      <c r="G108" s="285">
        <v>257</v>
      </c>
      <c r="H108" s="366" t="s">
        <v>601</v>
      </c>
      <c r="I108" s="313">
        <f t="shared" si="4"/>
        <v>514</v>
      </c>
      <c r="K108" s="326">
        <v>120</v>
      </c>
      <c r="L108" s="288">
        <v>120</v>
      </c>
      <c r="M108" s="288">
        <v>90</v>
      </c>
      <c r="N108" s="288">
        <v>93</v>
      </c>
      <c r="O108" s="367">
        <v>91</v>
      </c>
      <c r="P108" s="370"/>
      <c r="Q108" s="329"/>
    </row>
    <row r="109" spans="2:17" s="303" customFormat="1" ht="20.25" customHeight="1" thickBot="1">
      <c r="B109" s="319">
        <f t="shared" si="5"/>
        <v>13</v>
      </c>
      <c r="C109" s="364" t="s">
        <v>629</v>
      </c>
      <c r="D109" s="365" t="s">
        <v>334</v>
      </c>
      <c r="E109" s="327"/>
      <c r="F109" s="14" t="s">
        <v>186</v>
      </c>
      <c r="G109" s="285">
        <v>580</v>
      </c>
      <c r="H109" s="366" t="s">
        <v>41</v>
      </c>
      <c r="I109" s="313">
        <f t="shared" si="4"/>
        <v>508</v>
      </c>
      <c r="K109" s="326">
        <v>100</v>
      </c>
      <c r="L109" s="288">
        <v>109</v>
      </c>
      <c r="M109" s="288">
        <v>71</v>
      </c>
      <c r="N109" s="288">
        <v>120</v>
      </c>
      <c r="O109" s="367">
        <v>108</v>
      </c>
      <c r="P109" s="370"/>
      <c r="Q109" s="329"/>
    </row>
    <row r="110" spans="2:17" s="303" customFormat="1" ht="20.25" customHeight="1" thickBot="1">
      <c r="B110" s="319">
        <f t="shared" si="5"/>
        <v>14</v>
      </c>
      <c r="C110" s="364" t="s">
        <v>113</v>
      </c>
      <c r="D110" s="365" t="s">
        <v>630</v>
      </c>
      <c r="E110" s="330"/>
      <c r="F110" s="14" t="s">
        <v>186</v>
      </c>
      <c r="G110" s="285">
        <v>77</v>
      </c>
      <c r="H110" s="366" t="s">
        <v>595</v>
      </c>
      <c r="I110" s="313">
        <f t="shared" si="4"/>
        <v>490</v>
      </c>
      <c r="K110" s="326">
        <v>120</v>
      </c>
      <c r="L110" s="288">
        <v>85</v>
      </c>
      <c r="M110" s="288">
        <v>77</v>
      </c>
      <c r="N110" s="288">
        <v>88</v>
      </c>
      <c r="O110" s="367">
        <v>120</v>
      </c>
      <c r="P110" s="370"/>
      <c r="Q110" s="329"/>
    </row>
    <row r="111" spans="2:17" s="303" customFormat="1" ht="20.25" customHeight="1" thickBot="1">
      <c r="B111" s="319">
        <f t="shared" si="5"/>
        <v>15</v>
      </c>
      <c r="C111" s="364" t="s">
        <v>631</v>
      </c>
      <c r="D111" s="365" t="s">
        <v>632</v>
      </c>
      <c r="E111" s="320"/>
      <c r="F111" s="12" t="s">
        <v>186</v>
      </c>
      <c r="G111" s="285">
        <v>426</v>
      </c>
      <c r="H111" s="366" t="s">
        <v>633</v>
      </c>
      <c r="I111" s="313">
        <f t="shared" si="4"/>
        <v>437</v>
      </c>
      <c r="K111" s="326">
        <v>97</v>
      </c>
      <c r="L111" s="288">
        <v>110</v>
      </c>
      <c r="M111" s="288">
        <v>95</v>
      </c>
      <c r="N111" s="288">
        <v>120</v>
      </c>
      <c r="O111" s="367">
        <v>15</v>
      </c>
      <c r="P111" s="370"/>
      <c r="Q111" s="329"/>
    </row>
    <row r="112" spans="2:17" s="303" customFormat="1" ht="20.25" customHeight="1" thickBot="1">
      <c r="B112" s="319">
        <f t="shared" si="5"/>
        <v>16</v>
      </c>
      <c r="C112" s="364" t="s">
        <v>126</v>
      </c>
      <c r="D112" s="365" t="s">
        <v>396</v>
      </c>
      <c r="E112" s="331"/>
      <c r="F112" s="14" t="s">
        <v>186</v>
      </c>
      <c r="G112" s="285">
        <v>77</v>
      </c>
      <c r="H112" s="366" t="s">
        <v>595</v>
      </c>
      <c r="I112" s="313">
        <f t="shared" si="4"/>
        <v>388</v>
      </c>
      <c r="J112" s="332"/>
      <c r="K112" s="326">
        <v>91</v>
      </c>
      <c r="L112" s="288">
        <v>112</v>
      </c>
      <c r="M112" s="288">
        <v>65</v>
      </c>
      <c r="N112" s="288">
        <v>48</v>
      </c>
      <c r="O112" s="367">
        <v>72</v>
      </c>
      <c r="P112" s="370"/>
      <c r="Q112" s="329"/>
    </row>
    <row r="113" spans="2:17" s="303" customFormat="1" ht="20.25" customHeight="1" thickBot="1">
      <c r="B113" s="319">
        <f t="shared" si="5"/>
        <v>17</v>
      </c>
      <c r="C113" s="364" t="s">
        <v>634</v>
      </c>
      <c r="D113" s="365" t="s">
        <v>353</v>
      </c>
      <c r="E113" s="333"/>
      <c r="F113" s="334" t="s">
        <v>268</v>
      </c>
      <c r="G113" s="334">
        <v>698</v>
      </c>
      <c r="H113" s="366" t="s">
        <v>31</v>
      </c>
      <c r="I113" s="313">
        <f t="shared" si="4"/>
        <v>378</v>
      </c>
      <c r="K113" s="326">
        <v>78</v>
      </c>
      <c r="L113" s="288">
        <v>90</v>
      </c>
      <c r="M113" s="288">
        <v>105</v>
      </c>
      <c r="N113" s="288">
        <v>59</v>
      </c>
      <c r="O113" s="367">
        <v>46</v>
      </c>
      <c r="P113" s="370"/>
      <c r="Q113" s="336"/>
    </row>
    <row r="114" spans="2:17" s="303" customFormat="1" ht="20.25" customHeight="1" thickBot="1">
      <c r="B114" s="319">
        <f t="shared" si="5"/>
        <v>18</v>
      </c>
      <c r="C114" s="364" t="s">
        <v>122</v>
      </c>
      <c r="D114" s="365" t="s">
        <v>252</v>
      </c>
      <c r="E114" s="337"/>
      <c r="F114" s="12" t="s">
        <v>162</v>
      </c>
      <c r="G114" s="12">
        <v>1601</v>
      </c>
      <c r="H114" s="366" t="s">
        <v>619</v>
      </c>
      <c r="I114" s="313">
        <f t="shared" si="4"/>
        <v>200</v>
      </c>
      <c r="K114" s="326">
        <v>120</v>
      </c>
      <c r="L114" s="288">
        <v>80</v>
      </c>
      <c r="M114" s="288">
        <v>0</v>
      </c>
      <c r="N114" s="288">
        <v>0</v>
      </c>
      <c r="O114" s="367">
        <v>0</v>
      </c>
      <c r="P114" s="370"/>
      <c r="Q114" s="336"/>
    </row>
    <row r="115" spans="2:17" s="303" customFormat="1" ht="20.25" customHeight="1" thickBot="1">
      <c r="B115" s="319">
        <f t="shared" si="5"/>
        <v>19</v>
      </c>
      <c r="C115" s="364" t="s">
        <v>590</v>
      </c>
      <c r="D115" s="365" t="s">
        <v>237</v>
      </c>
      <c r="E115" s="338"/>
      <c r="F115" s="12" t="s">
        <v>435</v>
      </c>
      <c r="G115" s="12">
        <v>775</v>
      </c>
      <c r="H115" s="366" t="s">
        <v>592</v>
      </c>
      <c r="I115" s="313">
        <f t="shared" si="4"/>
        <v>0</v>
      </c>
      <c r="K115" s="326">
        <v>0</v>
      </c>
      <c r="L115" s="288">
        <v>0</v>
      </c>
      <c r="M115" s="288">
        <v>0</v>
      </c>
      <c r="N115" s="288">
        <v>0</v>
      </c>
      <c r="O115" s="367">
        <v>0</v>
      </c>
      <c r="P115" s="370"/>
      <c r="Q115" s="336"/>
    </row>
    <row r="116" spans="2:17" s="303" customFormat="1" ht="20.25" customHeight="1" thickBot="1">
      <c r="B116" s="319">
        <f t="shared" si="5"/>
        <v>20</v>
      </c>
      <c r="C116" s="364" t="s">
        <v>635</v>
      </c>
      <c r="D116" s="365" t="s">
        <v>321</v>
      </c>
      <c r="E116" s="338"/>
      <c r="F116" s="12" t="s">
        <v>199</v>
      </c>
      <c r="G116" s="12">
        <v>68</v>
      </c>
      <c r="H116" s="366" t="s">
        <v>557</v>
      </c>
      <c r="I116" s="313">
        <f t="shared" si="4"/>
        <v>0</v>
      </c>
      <c r="K116" s="326">
        <v>0</v>
      </c>
      <c r="L116" s="288">
        <v>0</v>
      </c>
      <c r="M116" s="288">
        <v>0</v>
      </c>
      <c r="N116" s="288">
        <v>0</v>
      </c>
      <c r="O116" s="367">
        <v>0</v>
      </c>
      <c r="P116" s="370"/>
      <c r="Q116" s="336"/>
    </row>
    <row r="117" spans="2:17" s="303" customFormat="1" ht="20.25" customHeight="1" thickBot="1">
      <c r="B117" s="319">
        <f t="shared" si="5"/>
        <v>21</v>
      </c>
      <c r="C117" s="364" t="s">
        <v>636</v>
      </c>
      <c r="D117" s="365" t="s">
        <v>637</v>
      </c>
      <c r="E117" s="338"/>
      <c r="F117" s="12" t="s">
        <v>199</v>
      </c>
      <c r="G117" s="12">
        <v>68</v>
      </c>
      <c r="H117" s="366" t="s">
        <v>557</v>
      </c>
      <c r="I117" s="313">
        <f t="shared" si="4"/>
        <v>0</v>
      </c>
      <c r="K117" s="326">
        <v>0</v>
      </c>
      <c r="L117" s="288">
        <v>0</v>
      </c>
      <c r="M117" s="288">
        <v>0</v>
      </c>
      <c r="N117" s="288">
        <v>0</v>
      </c>
      <c r="O117" s="367">
        <v>0</v>
      </c>
      <c r="P117" s="370"/>
      <c r="Q117" s="336"/>
    </row>
    <row r="118" spans="2:17" s="303" customFormat="1" ht="20.25" customHeight="1" thickBot="1">
      <c r="B118" s="319">
        <f t="shared" si="5"/>
        <v>22</v>
      </c>
      <c r="C118" s="364" t="s">
        <v>126</v>
      </c>
      <c r="D118" s="365" t="s">
        <v>321</v>
      </c>
      <c r="E118" s="338"/>
      <c r="F118" s="12" t="s">
        <v>186</v>
      </c>
      <c r="G118" s="12">
        <v>77</v>
      </c>
      <c r="H118" s="366" t="s">
        <v>595</v>
      </c>
      <c r="I118" s="313">
        <f t="shared" si="4"/>
        <v>0</v>
      </c>
      <c r="K118" s="326">
        <v>0</v>
      </c>
      <c r="L118" s="288">
        <v>0</v>
      </c>
      <c r="M118" s="288">
        <v>0</v>
      </c>
      <c r="N118" s="288">
        <v>0</v>
      </c>
      <c r="O118" s="367">
        <v>0</v>
      </c>
      <c r="P118" s="370"/>
      <c r="Q118" s="336"/>
    </row>
    <row r="119" spans="2:17" s="303" customFormat="1" ht="20.25" customHeight="1" thickBot="1">
      <c r="B119" s="319">
        <f t="shared" si="5"/>
        <v>23</v>
      </c>
      <c r="C119" s="364" t="s">
        <v>126</v>
      </c>
      <c r="D119" s="365" t="s">
        <v>358</v>
      </c>
      <c r="E119" s="338"/>
      <c r="F119" s="12" t="s">
        <v>186</v>
      </c>
      <c r="G119" s="12">
        <v>77</v>
      </c>
      <c r="H119" s="366" t="s">
        <v>595</v>
      </c>
      <c r="I119" s="313">
        <f t="shared" si="4"/>
        <v>0</v>
      </c>
      <c r="K119" s="326">
        <v>0</v>
      </c>
      <c r="L119" s="288">
        <v>0</v>
      </c>
      <c r="M119" s="288">
        <v>0</v>
      </c>
      <c r="N119" s="288">
        <v>0</v>
      </c>
      <c r="O119" s="367">
        <v>0</v>
      </c>
      <c r="P119" s="368"/>
      <c r="Q119" s="336"/>
    </row>
    <row r="120" spans="2:17" s="303" customFormat="1" ht="20.25" customHeight="1" thickBot="1">
      <c r="B120" s="371">
        <f t="shared" si="5"/>
        <v>24</v>
      </c>
      <c r="C120" s="372" t="s">
        <v>615</v>
      </c>
      <c r="D120" s="373" t="s">
        <v>638</v>
      </c>
      <c r="E120" s="374"/>
      <c r="F120" s="352" t="s">
        <v>186</v>
      </c>
      <c r="G120" s="352">
        <v>77</v>
      </c>
      <c r="H120" s="375" t="s">
        <v>595</v>
      </c>
      <c r="I120" s="376">
        <f t="shared" si="4"/>
        <v>0</v>
      </c>
      <c r="K120" s="377">
        <v>0</v>
      </c>
      <c r="L120" s="378">
        <v>0</v>
      </c>
      <c r="M120" s="378">
        <v>0</v>
      </c>
      <c r="N120" s="378">
        <v>0</v>
      </c>
      <c r="O120" s="379">
        <v>0</v>
      </c>
      <c r="P120" s="380"/>
      <c r="Q120" s="359"/>
    </row>
    <row r="123" spans="2:4" ht="24" customHeight="1" thickBot="1">
      <c r="B123" s="97" t="s">
        <v>676</v>
      </c>
      <c r="C123" s="420"/>
      <c r="D123" s="421"/>
    </row>
    <row r="124" spans="2:17" s="303" customFormat="1" ht="18.75" customHeight="1" thickBot="1">
      <c r="B124" s="297" t="s">
        <v>0</v>
      </c>
      <c r="C124" s="298" t="s">
        <v>58</v>
      </c>
      <c r="D124" s="298" t="s">
        <v>548</v>
      </c>
      <c r="E124" s="299" t="s">
        <v>549</v>
      </c>
      <c r="F124" s="300" t="s">
        <v>545</v>
      </c>
      <c r="G124" s="300" t="s">
        <v>2</v>
      </c>
      <c r="H124" s="301" t="s">
        <v>1</v>
      </c>
      <c r="I124" s="302" t="s">
        <v>6</v>
      </c>
      <c r="K124" s="304" t="s">
        <v>7</v>
      </c>
      <c r="L124" s="305" t="s">
        <v>550</v>
      </c>
      <c r="M124" s="305" t="s">
        <v>9</v>
      </c>
      <c r="N124" s="305" t="s">
        <v>10</v>
      </c>
      <c r="O124" s="306" t="s">
        <v>11</v>
      </c>
      <c r="P124" s="304" t="s">
        <v>551</v>
      </c>
      <c r="Q124" s="307" t="s">
        <v>552</v>
      </c>
    </row>
    <row r="125" spans="2:17" s="303" customFormat="1" ht="20.25" customHeight="1" thickBot="1">
      <c r="B125" s="308">
        <v>1</v>
      </c>
      <c r="C125" s="444" t="s">
        <v>558</v>
      </c>
      <c r="D125" s="445" t="s">
        <v>559</v>
      </c>
      <c r="E125" s="311"/>
      <c r="F125" s="10" t="s">
        <v>390</v>
      </c>
      <c r="G125" s="446">
        <v>137</v>
      </c>
      <c r="H125" s="447" t="s">
        <v>560</v>
      </c>
      <c r="I125" s="313">
        <f aca="true" t="shared" si="6" ref="I125:I136">SUM(K125:Q125)</f>
        <v>574</v>
      </c>
      <c r="K125" s="431">
        <v>120</v>
      </c>
      <c r="L125" s="433">
        <v>120</v>
      </c>
      <c r="M125" s="432">
        <v>94</v>
      </c>
      <c r="N125" s="448">
        <v>120</v>
      </c>
      <c r="O125" s="432">
        <v>120</v>
      </c>
      <c r="P125" s="318"/>
      <c r="Q125" s="317"/>
    </row>
    <row r="126" spans="2:17" s="303" customFormat="1" ht="20.25" customHeight="1" thickBot="1">
      <c r="B126" s="319">
        <f aca="true" t="shared" si="7" ref="B126:B136">B125+1</f>
        <v>2</v>
      </c>
      <c r="C126" s="449" t="s">
        <v>358</v>
      </c>
      <c r="D126" s="450" t="s">
        <v>604</v>
      </c>
      <c r="E126" s="320"/>
      <c r="F126" s="12" t="s">
        <v>155</v>
      </c>
      <c r="G126" s="451">
        <v>90</v>
      </c>
      <c r="H126" s="452" t="s">
        <v>577</v>
      </c>
      <c r="I126" s="313">
        <f t="shared" si="6"/>
        <v>547</v>
      </c>
      <c r="K126" s="431">
        <v>67</v>
      </c>
      <c r="L126" s="433">
        <v>120</v>
      </c>
      <c r="M126" s="432">
        <v>120</v>
      </c>
      <c r="N126" s="448">
        <v>120</v>
      </c>
      <c r="O126" s="432">
        <v>120</v>
      </c>
      <c r="P126" s="326"/>
      <c r="Q126" s="325"/>
    </row>
    <row r="127" spans="2:17" s="303" customFormat="1" ht="20.25" customHeight="1" thickBot="1">
      <c r="B127" s="319">
        <f t="shared" si="7"/>
        <v>3</v>
      </c>
      <c r="C127" s="449" t="s">
        <v>358</v>
      </c>
      <c r="D127" s="450" t="s">
        <v>576</v>
      </c>
      <c r="E127" s="327"/>
      <c r="F127" s="12" t="s">
        <v>155</v>
      </c>
      <c r="G127" s="451">
        <v>90</v>
      </c>
      <c r="H127" s="452" t="s">
        <v>577</v>
      </c>
      <c r="I127" s="313">
        <f t="shared" si="6"/>
        <v>535</v>
      </c>
      <c r="K127" s="431">
        <v>55</v>
      </c>
      <c r="L127" s="433">
        <v>120</v>
      </c>
      <c r="M127" s="432">
        <v>120</v>
      </c>
      <c r="N127" s="448">
        <v>120</v>
      </c>
      <c r="O127" s="432">
        <v>120</v>
      </c>
      <c r="P127" s="326"/>
      <c r="Q127" s="325"/>
    </row>
    <row r="128" spans="2:17" s="303" customFormat="1" ht="20.25" customHeight="1" thickBot="1">
      <c r="B128" s="319">
        <f t="shared" si="7"/>
        <v>4</v>
      </c>
      <c r="C128" s="449" t="s">
        <v>358</v>
      </c>
      <c r="D128" s="450" t="s">
        <v>267</v>
      </c>
      <c r="E128" s="327"/>
      <c r="F128" s="12" t="s">
        <v>155</v>
      </c>
      <c r="G128" s="451">
        <v>90</v>
      </c>
      <c r="H128" s="452" t="s">
        <v>577</v>
      </c>
      <c r="I128" s="313">
        <f t="shared" si="6"/>
        <v>476</v>
      </c>
      <c r="K128" s="431">
        <v>30</v>
      </c>
      <c r="L128" s="433">
        <v>98</v>
      </c>
      <c r="M128" s="432">
        <v>108</v>
      </c>
      <c r="N128" s="448">
        <v>120</v>
      </c>
      <c r="O128" s="432">
        <v>120</v>
      </c>
      <c r="P128" s="326"/>
      <c r="Q128" s="325"/>
    </row>
    <row r="129" spans="2:17" s="303" customFormat="1" ht="20.25" customHeight="1" thickBot="1">
      <c r="B129" s="319">
        <f t="shared" si="7"/>
        <v>5</v>
      </c>
      <c r="C129" s="449" t="s">
        <v>677</v>
      </c>
      <c r="D129" s="450" t="s">
        <v>562</v>
      </c>
      <c r="E129" s="327"/>
      <c r="F129" s="14" t="s">
        <v>268</v>
      </c>
      <c r="G129" s="451">
        <v>698</v>
      </c>
      <c r="H129" s="452" t="s">
        <v>31</v>
      </c>
      <c r="I129" s="313">
        <f t="shared" si="6"/>
        <v>462</v>
      </c>
      <c r="K129" s="431">
        <v>108</v>
      </c>
      <c r="L129" s="432">
        <v>98</v>
      </c>
      <c r="M129" s="453">
        <v>54</v>
      </c>
      <c r="N129" s="432">
        <v>120</v>
      </c>
      <c r="O129" s="432">
        <v>82</v>
      </c>
      <c r="P129" s="368"/>
      <c r="Q129" s="325"/>
    </row>
    <row r="130" spans="2:17" s="303" customFormat="1" ht="20.25" customHeight="1" thickBot="1">
      <c r="B130" s="319">
        <f t="shared" si="7"/>
        <v>6</v>
      </c>
      <c r="C130" s="449" t="s">
        <v>678</v>
      </c>
      <c r="D130" s="450" t="s">
        <v>679</v>
      </c>
      <c r="E130" s="327"/>
      <c r="F130" s="14" t="s">
        <v>268</v>
      </c>
      <c r="G130" s="451">
        <v>698</v>
      </c>
      <c r="H130" s="452" t="s">
        <v>31</v>
      </c>
      <c r="I130" s="313">
        <f t="shared" si="6"/>
        <v>419</v>
      </c>
      <c r="K130" s="431">
        <v>120</v>
      </c>
      <c r="L130" s="432">
        <v>34</v>
      </c>
      <c r="M130" s="432">
        <v>84</v>
      </c>
      <c r="N130" s="432">
        <v>120</v>
      </c>
      <c r="O130" s="432">
        <v>61</v>
      </c>
      <c r="P130" s="370"/>
      <c r="Q130" s="329"/>
    </row>
    <row r="131" spans="2:17" s="303" customFormat="1" ht="20.25" customHeight="1" thickBot="1">
      <c r="B131" s="319">
        <f t="shared" si="7"/>
        <v>7</v>
      </c>
      <c r="C131" s="449" t="s">
        <v>582</v>
      </c>
      <c r="D131" s="450" t="s">
        <v>255</v>
      </c>
      <c r="E131" s="327"/>
      <c r="F131" s="12" t="s">
        <v>155</v>
      </c>
      <c r="G131" s="451">
        <v>90</v>
      </c>
      <c r="H131" s="452" t="s">
        <v>577</v>
      </c>
      <c r="I131" s="313">
        <f t="shared" si="6"/>
        <v>303</v>
      </c>
      <c r="K131" s="431">
        <v>45</v>
      </c>
      <c r="L131" s="432">
        <v>74</v>
      </c>
      <c r="M131" s="432">
        <v>37</v>
      </c>
      <c r="N131" s="432">
        <v>120</v>
      </c>
      <c r="O131" s="432">
        <v>27</v>
      </c>
      <c r="P131" s="370"/>
      <c r="Q131" s="329"/>
    </row>
    <row r="132" spans="2:17" s="303" customFormat="1" ht="20.25" customHeight="1" thickBot="1">
      <c r="B132" s="319">
        <f t="shared" si="7"/>
        <v>8</v>
      </c>
      <c r="C132" s="449" t="s">
        <v>304</v>
      </c>
      <c r="D132" s="450" t="s">
        <v>569</v>
      </c>
      <c r="E132" s="327"/>
      <c r="F132" s="14" t="s">
        <v>186</v>
      </c>
      <c r="G132" s="451">
        <v>73</v>
      </c>
      <c r="H132" s="452" t="s">
        <v>680</v>
      </c>
      <c r="I132" s="313">
        <f t="shared" si="6"/>
        <v>270</v>
      </c>
      <c r="K132" s="431">
        <v>71</v>
      </c>
      <c r="L132" s="432">
        <v>27</v>
      </c>
      <c r="M132" s="432">
        <v>10</v>
      </c>
      <c r="N132" s="432">
        <v>120</v>
      </c>
      <c r="O132" s="432">
        <v>42</v>
      </c>
      <c r="P132" s="368"/>
      <c r="Q132" s="329"/>
    </row>
    <row r="133" spans="2:17" s="303" customFormat="1" ht="20.25" customHeight="1" thickBot="1">
      <c r="B133" s="319">
        <f t="shared" si="7"/>
        <v>9</v>
      </c>
      <c r="C133" s="449" t="s">
        <v>681</v>
      </c>
      <c r="D133" s="450" t="s">
        <v>231</v>
      </c>
      <c r="E133" s="327"/>
      <c r="F133" s="14" t="s">
        <v>268</v>
      </c>
      <c r="G133" s="451">
        <v>698</v>
      </c>
      <c r="H133" s="452" t="s">
        <v>31</v>
      </c>
      <c r="I133" s="313">
        <f t="shared" si="6"/>
        <v>218</v>
      </c>
      <c r="K133" s="431">
        <v>75</v>
      </c>
      <c r="L133" s="432">
        <v>82</v>
      </c>
      <c r="M133" s="432">
        <v>61</v>
      </c>
      <c r="N133" s="432">
        <v>0</v>
      </c>
      <c r="O133" s="432">
        <v>0</v>
      </c>
      <c r="P133" s="370"/>
      <c r="Q133" s="329"/>
    </row>
    <row r="134" spans="2:17" s="303" customFormat="1" ht="20.25" customHeight="1" thickBot="1">
      <c r="B134" s="319">
        <f t="shared" si="7"/>
        <v>10</v>
      </c>
      <c r="C134" s="449" t="s">
        <v>593</v>
      </c>
      <c r="D134" s="450" t="s">
        <v>585</v>
      </c>
      <c r="E134" s="327"/>
      <c r="F134" s="14" t="s">
        <v>186</v>
      </c>
      <c r="G134" s="451">
        <v>48</v>
      </c>
      <c r="H134" s="452" t="s">
        <v>567</v>
      </c>
      <c r="I134" s="313">
        <f t="shared" si="6"/>
        <v>0</v>
      </c>
      <c r="K134" s="431">
        <v>0</v>
      </c>
      <c r="L134" s="432">
        <v>0</v>
      </c>
      <c r="M134" s="432">
        <v>0</v>
      </c>
      <c r="N134" s="432">
        <v>0</v>
      </c>
      <c r="O134" s="432">
        <v>0</v>
      </c>
      <c r="P134" s="370"/>
      <c r="Q134" s="329"/>
    </row>
    <row r="135" spans="2:17" s="303" customFormat="1" ht="20.25" customHeight="1" thickBot="1">
      <c r="B135" s="319">
        <f t="shared" si="7"/>
        <v>11</v>
      </c>
      <c r="C135" s="449" t="s">
        <v>602</v>
      </c>
      <c r="D135" s="450" t="s">
        <v>603</v>
      </c>
      <c r="E135" s="330"/>
      <c r="F135" s="14" t="s">
        <v>186</v>
      </c>
      <c r="G135" s="451">
        <v>48</v>
      </c>
      <c r="H135" s="452" t="s">
        <v>567</v>
      </c>
      <c r="I135" s="313">
        <f t="shared" si="6"/>
        <v>0</v>
      </c>
      <c r="K135" s="431">
        <v>0</v>
      </c>
      <c r="L135" s="432">
        <v>0</v>
      </c>
      <c r="M135" s="432">
        <v>0</v>
      </c>
      <c r="N135" s="432">
        <v>0</v>
      </c>
      <c r="O135" s="432">
        <v>0</v>
      </c>
      <c r="P135" s="368"/>
      <c r="Q135" s="329"/>
    </row>
    <row r="136" spans="2:17" s="303" customFormat="1" ht="20.25" customHeight="1" thickBot="1">
      <c r="B136" s="371">
        <f t="shared" si="7"/>
        <v>12</v>
      </c>
      <c r="C136" s="454" t="s">
        <v>682</v>
      </c>
      <c r="D136" s="455" t="s">
        <v>334</v>
      </c>
      <c r="E136" s="439"/>
      <c r="F136" s="17" t="s">
        <v>186</v>
      </c>
      <c r="G136" s="456">
        <v>851</v>
      </c>
      <c r="H136" s="457" t="s">
        <v>683</v>
      </c>
      <c r="I136" s="376">
        <f t="shared" si="6"/>
        <v>0</v>
      </c>
      <c r="K136" s="458">
        <v>0</v>
      </c>
      <c r="L136" s="459">
        <v>0</v>
      </c>
      <c r="M136" s="459">
        <v>0</v>
      </c>
      <c r="N136" s="459">
        <v>0</v>
      </c>
      <c r="O136" s="459">
        <v>0</v>
      </c>
      <c r="P136" s="380"/>
      <c r="Q136" s="443"/>
    </row>
    <row r="140" spans="2:4" ht="24" customHeight="1" thickBot="1">
      <c r="B140" s="97" t="s">
        <v>684</v>
      </c>
      <c r="C140" s="420"/>
      <c r="D140" s="421"/>
    </row>
    <row r="141" spans="2:17" s="303" customFormat="1" ht="18.75" customHeight="1" thickBot="1">
      <c r="B141" s="297" t="s">
        <v>0</v>
      </c>
      <c r="C141" s="298" t="s">
        <v>58</v>
      </c>
      <c r="D141" s="298" t="s">
        <v>548</v>
      </c>
      <c r="E141" s="299" t="s">
        <v>549</v>
      </c>
      <c r="F141" s="300" t="s">
        <v>545</v>
      </c>
      <c r="G141" s="300" t="s">
        <v>2</v>
      </c>
      <c r="H141" s="301" t="s">
        <v>1</v>
      </c>
      <c r="I141" s="302" t="s">
        <v>6</v>
      </c>
      <c r="K141" s="304" t="s">
        <v>7</v>
      </c>
      <c r="L141" s="305" t="s">
        <v>550</v>
      </c>
      <c r="M141" s="305" t="s">
        <v>9</v>
      </c>
      <c r="N141" s="305" t="s">
        <v>10</v>
      </c>
      <c r="O141" s="306" t="s">
        <v>11</v>
      </c>
      <c r="P141" s="304" t="s">
        <v>551</v>
      </c>
      <c r="Q141" s="307" t="s">
        <v>552</v>
      </c>
    </row>
    <row r="142" spans="2:17" s="303" customFormat="1" ht="20.25" customHeight="1" thickBot="1">
      <c r="B142" s="308">
        <v>1</v>
      </c>
      <c r="C142" s="467" t="s">
        <v>358</v>
      </c>
      <c r="D142" s="468" t="s">
        <v>267</v>
      </c>
      <c r="E142" s="311"/>
      <c r="F142" s="469" t="s">
        <v>155</v>
      </c>
      <c r="G142" s="470">
        <v>90</v>
      </c>
      <c r="H142" s="471" t="s">
        <v>577</v>
      </c>
      <c r="I142" s="313">
        <f>SUM(K142:Q142)</f>
        <v>590</v>
      </c>
      <c r="K142" s="432">
        <v>120</v>
      </c>
      <c r="L142" s="432">
        <v>110</v>
      </c>
      <c r="M142" s="432">
        <v>120</v>
      </c>
      <c r="N142" s="432">
        <v>120</v>
      </c>
      <c r="O142" s="432">
        <v>120</v>
      </c>
      <c r="P142" s="318"/>
      <c r="Q142" s="317"/>
    </row>
    <row r="143" spans="2:17" s="303" customFormat="1" ht="20.25" customHeight="1" thickBot="1">
      <c r="B143" s="319">
        <f>B142+1</f>
        <v>2</v>
      </c>
      <c r="C143" s="472" t="s">
        <v>631</v>
      </c>
      <c r="D143" s="473" t="s">
        <v>632</v>
      </c>
      <c r="E143" s="320"/>
      <c r="F143" s="474" t="s">
        <v>186</v>
      </c>
      <c r="G143" s="475">
        <v>426</v>
      </c>
      <c r="H143" s="471" t="s">
        <v>633</v>
      </c>
      <c r="I143" s="313">
        <f aca="true" t="shared" si="8" ref="I143:I165">SUM(K143:Q143)</f>
        <v>553</v>
      </c>
      <c r="K143" s="432">
        <v>120</v>
      </c>
      <c r="L143" s="432">
        <v>96</v>
      </c>
      <c r="M143" s="432">
        <v>97</v>
      </c>
      <c r="N143" s="432">
        <v>120</v>
      </c>
      <c r="O143" s="432">
        <v>120</v>
      </c>
      <c r="P143" s="326"/>
      <c r="Q143" s="325"/>
    </row>
    <row r="144" spans="2:17" s="303" customFormat="1" ht="20.25" customHeight="1" thickBot="1">
      <c r="B144" s="319">
        <f aca="true" t="shared" si="9" ref="B144:B165">B143+1</f>
        <v>3</v>
      </c>
      <c r="C144" s="472" t="s">
        <v>622</v>
      </c>
      <c r="D144" s="473" t="s">
        <v>623</v>
      </c>
      <c r="E144" s="327"/>
      <c r="F144" s="476" t="s">
        <v>199</v>
      </c>
      <c r="G144" s="475">
        <v>178</v>
      </c>
      <c r="H144" s="471" t="s">
        <v>624</v>
      </c>
      <c r="I144" s="313">
        <f t="shared" si="8"/>
        <v>546</v>
      </c>
      <c r="K144" s="432">
        <v>120</v>
      </c>
      <c r="L144" s="432">
        <v>120</v>
      </c>
      <c r="M144" s="432">
        <v>120</v>
      </c>
      <c r="N144" s="432">
        <v>66</v>
      </c>
      <c r="O144" s="432">
        <v>120</v>
      </c>
      <c r="P144" s="326"/>
      <c r="Q144" s="325"/>
    </row>
    <row r="145" spans="2:17" s="303" customFormat="1" ht="20.25" customHeight="1" thickBot="1">
      <c r="B145" s="319">
        <f t="shared" si="9"/>
        <v>4</v>
      </c>
      <c r="C145" s="472" t="s">
        <v>668</v>
      </c>
      <c r="D145" s="473" t="s">
        <v>669</v>
      </c>
      <c r="E145" s="327"/>
      <c r="F145" s="476" t="s">
        <v>186</v>
      </c>
      <c r="G145" s="475">
        <v>257</v>
      </c>
      <c r="H145" s="471" t="s">
        <v>601</v>
      </c>
      <c r="I145" s="313">
        <f t="shared" si="8"/>
        <v>529</v>
      </c>
      <c r="K145" s="432">
        <v>115</v>
      </c>
      <c r="L145" s="432">
        <v>71</v>
      </c>
      <c r="M145" s="432">
        <v>120</v>
      </c>
      <c r="N145" s="432">
        <v>103</v>
      </c>
      <c r="O145" s="432">
        <v>120</v>
      </c>
      <c r="P145" s="326"/>
      <c r="Q145" s="325"/>
    </row>
    <row r="146" spans="2:17" s="303" customFormat="1" ht="20.25" customHeight="1" thickBot="1">
      <c r="B146" s="319">
        <f t="shared" si="9"/>
        <v>5</v>
      </c>
      <c r="C146" s="472" t="s">
        <v>685</v>
      </c>
      <c r="D146" s="473" t="s">
        <v>559</v>
      </c>
      <c r="E146" s="327"/>
      <c r="F146" s="476" t="s">
        <v>155</v>
      </c>
      <c r="G146" s="475">
        <v>90</v>
      </c>
      <c r="H146" s="471" t="s">
        <v>577</v>
      </c>
      <c r="I146" s="313">
        <f t="shared" si="8"/>
        <v>511</v>
      </c>
      <c r="K146" s="432">
        <v>80</v>
      </c>
      <c r="L146" s="432">
        <v>112</v>
      </c>
      <c r="M146" s="432">
        <v>86</v>
      </c>
      <c r="N146" s="432">
        <v>113</v>
      </c>
      <c r="O146" s="432">
        <v>120</v>
      </c>
      <c r="P146" s="368"/>
      <c r="Q146" s="325"/>
    </row>
    <row r="147" spans="2:17" s="303" customFormat="1" ht="20.25" customHeight="1" thickBot="1">
      <c r="B147" s="319">
        <f t="shared" si="9"/>
        <v>6</v>
      </c>
      <c r="C147" s="472" t="s">
        <v>686</v>
      </c>
      <c r="D147" s="473" t="s">
        <v>687</v>
      </c>
      <c r="E147" s="327"/>
      <c r="F147" s="476" t="s">
        <v>186</v>
      </c>
      <c r="G147" s="475">
        <v>257</v>
      </c>
      <c r="H147" s="471" t="s">
        <v>601</v>
      </c>
      <c r="I147" s="313">
        <f t="shared" si="8"/>
        <v>506</v>
      </c>
      <c r="K147" s="432">
        <v>98</v>
      </c>
      <c r="L147" s="432">
        <v>120</v>
      </c>
      <c r="M147" s="432">
        <v>64</v>
      </c>
      <c r="N147" s="432">
        <v>104</v>
      </c>
      <c r="O147" s="432">
        <v>120</v>
      </c>
      <c r="P147" s="370"/>
      <c r="Q147" s="329"/>
    </row>
    <row r="148" spans="2:17" s="303" customFormat="1" ht="20.25" customHeight="1" thickBot="1">
      <c r="B148" s="319">
        <f t="shared" si="9"/>
        <v>7</v>
      </c>
      <c r="C148" s="472" t="s">
        <v>574</v>
      </c>
      <c r="D148" s="473" t="s">
        <v>575</v>
      </c>
      <c r="E148" s="327"/>
      <c r="F148" s="476" t="s">
        <v>199</v>
      </c>
      <c r="G148" s="475">
        <v>68</v>
      </c>
      <c r="H148" s="471" t="s">
        <v>557</v>
      </c>
      <c r="I148" s="313">
        <f t="shared" si="8"/>
        <v>485</v>
      </c>
      <c r="K148" s="432">
        <v>80</v>
      </c>
      <c r="L148" s="432">
        <v>120</v>
      </c>
      <c r="M148" s="432">
        <v>112</v>
      </c>
      <c r="N148" s="432">
        <v>120</v>
      </c>
      <c r="O148" s="432">
        <v>53</v>
      </c>
      <c r="P148" s="370"/>
      <c r="Q148" s="329"/>
    </row>
    <row r="149" spans="2:17" s="303" customFormat="1" ht="20.25" customHeight="1" thickBot="1">
      <c r="B149" s="319">
        <f t="shared" si="9"/>
        <v>8</v>
      </c>
      <c r="C149" s="472" t="s">
        <v>113</v>
      </c>
      <c r="D149" s="473" t="s">
        <v>630</v>
      </c>
      <c r="E149" s="327"/>
      <c r="F149" s="474" t="s">
        <v>186</v>
      </c>
      <c r="G149" s="475">
        <v>77</v>
      </c>
      <c r="H149" s="471" t="s">
        <v>595</v>
      </c>
      <c r="I149" s="313">
        <f t="shared" si="8"/>
        <v>452</v>
      </c>
      <c r="K149" s="432">
        <v>120</v>
      </c>
      <c r="L149" s="432">
        <v>99</v>
      </c>
      <c r="M149" s="432">
        <v>113</v>
      </c>
      <c r="N149" s="432">
        <v>120</v>
      </c>
      <c r="O149" s="432">
        <v>0</v>
      </c>
      <c r="P149" s="368"/>
      <c r="Q149" s="329"/>
    </row>
    <row r="150" spans="2:17" s="303" customFormat="1" ht="20.25" customHeight="1" thickBot="1">
      <c r="B150" s="319">
        <f t="shared" si="9"/>
        <v>9</v>
      </c>
      <c r="C150" s="472" t="s">
        <v>86</v>
      </c>
      <c r="D150" s="473" t="s">
        <v>358</v>
      </c>
      <c r="E150" s="327"/>
      <c r="F150" s="476" t="s">
        <v>186</v>
      </c>
      <c r="G150" s="475">
        <v>257</v>
      </c>
      <c r="H150" s="471" t="s">
        <v>601</v>
      </c>
      <c r="I150" s="313">
        <f t="shared" si="8"/>
        <v>450</v>
      </c>
      <c r="K150" s="432">
        <v>61</v>
      </c>
      <c r="L150" s="432">
        <v>65</v>
      </c>
      <c r="M150" s="432">
        <v>120</v>
      </c>
      <c r="N150" s="432">
        <v>120</v>
      </c>
      <c r="O150" s="432">
        <v>84</v>
      </c>
      <c r="P150" s="370"/>
      <c r="Q150" s="329"/>
    </row>
    <row r="151" spans="2:17" s="303" customFormat="1" ht="20.25" customHeight="1" thickBot="1">
      <c r="B151" s="319">
        <f t="shared" si="9"/>
        <v>10</v>
      </c>
      <c r="C151" s="472" t="s">
        <v>556</v>
      </c>
      <c r="D151" s="473" t="s">
        <v>161</v>
      </c>
      <c r="E151" s="327"/>
      <c r="F151" s="476" t="s">
        <v>199</v>
      </c>
      <c r="G151" s="475">
        <v>68</v>
      </c>
      <c r="H151" s="471" t="s">
        <v>557</v>
      </c>
      <c r="I151" s="313">
        <f t="shared" si="8"/>
        <v>435</v>
      </c>
      <c r="K151" s="432">
        <v>80</v>
      </c>
      <c r="L151" s="432">
        <v>67</v>
      </c>
      <c r="M151" s="432">
        <v>88</v>
      </c>
      <c r="N151" s="432">
        <v>120</v>
      </c>
      <c r="O151" s="432">
        <v>80</v>
      </c>
      <c r="P151" s="370"/>
      <c r="Q151" s="329"/>
    </row>
    <row r="152" spans="2:17" s="303" customFormat="1" ht="20.25" customHeight="1" thickBot="1">
      <c r="B152" s="319">
        <f t="shared" si="9"/>
        <v>11</v>
      </c>
      <c r="C152" s="472" t="s">
        <v>670</v>
      </c>
      <c r="D152" s="473" t="s">
        <v>321</v>
      </c>
      <c r="E152" s="330"/>
      <c r="F152" s="476" t="s">
        <v>186</v>
      </c>
      <c r="G152" s="475">
        <v>48</v>
      </c>
      <c r="H152" s="471" t="s">
        <v>567</v>
      </c>
      <c r="I152" s="313">
        <f t="shared" si="8"/>
        <v>427</v>
      </c>
      <c r="K152" s="432">
        <v>67</v>
      </c>
      <c r="L152" s="432">
        <v>78</v>
      </c>
      <c r="M152" s="432">
        <v>106</v>
      </c>
      <c r="N152" s="432">
        <v>113</v>
      </c>
      <c r="O152" s="432">
        <v>63</v>
      </c>
      <c r="P152" s="368"/>
      <c r="Q152" s="329"/>
    </row>
    <row r="153" spans="2:17" s="303" customFormat="1" ht="20.25" customHeight="1" thickBot="1">
      <c r="B153" s="319">
        <f t="shared" si="9"/>
        <v>12</v>
      </c>
      <c r="C153" s="472" t="s">
        <v>646</v>
      </c>
      <c r="D153" s="473" t="s">
        <v>688</v>
      </c>
      <c r="E153" s="327"/>
      <c r="F153" s="476" t="s">
        <v>186</v>
      </c>
      <c r="G153" s="475">
        <v>77</v>
      </c>
      <c r="H153" s="471" t="s">
        <v>595</v>
      </c>
      <c r="I153" s="313">
        <f t="shared" si="8"/>
        <v>389</v>
      </c>
      <c r="K153" s="432">
        <v>49</v>
      </c>
      <c r="L153" s="432">
        <v>54</v>
      </c>
      <c r="M153" s="432">
        <v>86</v>
      </c>
      <c r="N153" s="432">
        <v>120</v>
      </c>
      <c r="O153" s="432">
        <v>80</v>
      </c>
      <c r="P153" s="370"/>
      <c r="Q153" s="329"/>
    </row>
    <row r="154" spans="2:17" s="303" customFormat="1" ht="20.25" customHeight="1" thickBot="1">
      <c r="B154" s="319">
        <f t="shared" si="9"/>
        <v>13</v>
      </c>
      <c r="C154" s="472" t="s">
        <v>689</v>
      </c>
      <c r="D154" s="473" t="s">
        <v>358</v>
      </c>
      <c r="E154" s="327"/>
      <c r="F154" s="477" t="s">
        <v>155</v>
      </c>
      <c r="G154" s="478">
        <v>90</v>
      </c>
      <c r="H154" s="471" t="s">
        <v>577</v>
      </c>
      <c r="I154" s="313">
        <f t="shared" si="8"/>
        <v>311</v>
      </c>
      <c r="K154" s="432">
        <v>39</v>
      </c>
      <c r="L154" s="432">
        <v>22</v>
      </c>
      <c r="M154" s="432">
        <v>120</v>
      </c>
      <c r="N154" s="432">
        <v>91</v>
      </c>
      <c r="O154" s="432">
        <v>39</v>
      </c>
      <c r="P154" s="370"/>
      <c r="Q154" s="329"/>
    </row>
    <row r="155" spans="2:17" s="303" customFormat="1" ht="20.25" customHeight="1" thickBot="1">
      <c r="B155" s="319">
        <f t="shared" si="9"/>
        <v>14</v>
      </c>
      <c r="C155" s="472" t="s">
        <v>100</v>
      </c>
      <c r="D155" s="473" t="s">
        <v>605</v>
      </c>
      <c r="E155" s="330"/>
      <c r="F155" s="476" t="s">
        <v>186</v>
      </c>
      <c r="G155" s="475">
        <v>257</v>
      </c>
      <c r="H155" s="471" t="s">
        <v>601</v>
      </c>
      <c r="I155" s="313">
        <f t="shared" si="8"/>
        <v>211</v>
      </c>
      <c r="K155" s="432">
        <v>120</v>
      </c>
      <c r="L155" s="432">
        <v>91</v>
      </c>
      <c r="M155" s="432">
        <v>0</v>
      </c>
      <c r="N155" s="432">
        <v>0</v>
      </c>
      <c r="O155" s="432">
        <v>0</v>
      </c>
      <c r="P155" s="370"/>
      <c r="Q155" s="329"/>
    </row>
    <row r="156" spans="2:17" s="303" customFormat="1" ht="20.25" customHeight="1" thickBot="1">
      <c r="B156" s="319">
        <f t="shared" si="9"/>
        <v>15</v>
      </c>
      <c r="C156" s="472" t="s">
        <v>614</v>
      </c>
      <c r="D156" s="473" t="s">
        <v>605</v>
      </c>
      <c r="E156" s="320"/>
      <c r="F156" s="474" t="s">
        <v>435</v>
      </c>
      <c r="G156" s="475">
        <v>775</v>
      </c>
      <c r="H156" s="471" t="s">
        <v>592</v>
      </c>
      <c r="I156" s="313">
        <f t="shared" si="8"/>
        <v>0</v>
      </c>
      <c r="K156" s="432">
        <v>0</v>
      </c>
      <c r="L156" s="432">
        <v>0</v>
      </c>
      <c r="M156" s="432">
        <v>0</v>
      </c>
      <c r="N156" s="432"/>
      <c r="O156" s="432"/>
      <c r="P156" s="370"/>
      <c r="Q156" s="329"/>
    </row>
    <row r="157" spans="2:17" s="303" customFormat="1" ht="20.25" customHeight="1" thickBot="1">
      <c r="B157" s="319">
        <f t="shared" si="9"/>
        <v>16</v>
      </c>
      <c r="C157" s="472" t="s">
        <v>690</v>
      </c>
      <c r="D157" s="473" t="s">
        <v>396</v>
      </c>
      <c r="E157" s="331"/>
      <c r="F157" s="476" t="s">
        <v>186</v>
      </c>
      <c r="G157" s="475">
        <v>156</v>
      </c>
      <c r="H157" s="471" t="s">
        <v>645</v>
      </c>
      <c r="I157" s="313">
        <f t="shared" si="8"/>
        <v>0</v>
      </c>
      <c r="J157" s="332"/>
      <c r="K157" s="432">
        <v>0</v>
      </c>
      <c r="L157" s="432">
        <v>0</v>
      </c>
      <c r="M157" s="432">
        <v>0</v>
      </c>
      <c r="N157" s="432"/>
      <c r="O157" s="432"/>
      <c r="P157" s="370"/>
      <c r="Q157" s="329"/>
    </row>
    <row r="158" spans="2:17" s="303" customFormat="1" ht="20.25" customHeight="1" thickBot="1">
      <c r="B158" s="319">
        <f t="shared" si="9"/>
        <v>17</v>
      </c>
      <c r="C158" s="472" t="s">
        <v>635</v>
      </c>
      <c r="D158" s="473" t="s">
        <v>321</v>
      </c>
      <c r="E158" s="333"/>
      <c r="F158" s="476" t="s">
        <v>199</v>
      </c>
      <c r="G158" s="475">
        <v>68</v>
      </c>
      <c r="H158" s="471" t="s">
        <v>557</v>
      </c>
      <c r="I158" s="313">
        <f t="shared" si="8"/>
        <v>0</v>
      </c>
      <c r="K158" s="432">
        <v>0</v>
      </c>
      <c r="L158" s="432">
        <v>0</v>
      </c>
      <c r="M158" s="432">
        <v>0</v>
      </c>
      <c r="N158" s="432"/>
      <c r="O158" s="432"/>
      <c r="P158" s="370"/>
      <c r="Q158" s="336"/>
    </row>
    <row r="159" spans="2:17" s="303" customFormat="1" ht="20.25" customHeight="1" thickBot="1">
      <c r="B159" s="319">
        <f t="shared" si="9"/>
        <v>18</v>
      </c>
      <c r="C159" s="472" t="s">
        <v>691</v>
      </c>
      <c r="D159" s="473" t="s">
        <v>623</v>
      </c>
      <c r="E159" s="337"/>
      <c r="F159" s="474" t="s">
        <v>155</v>
      </c>
      <c r="G159" s="479">
        <v>1630</v>
      </c>
      <c r="H159" s="471" t="s">
        <v>692</v>
      </c>
      <c r="I159" s="313">
        <f t="shared" si="8"/>
        <v>0</v>
      </c>
      <c r="K159" s="432">
        <v>0</v>
      </c>
      <c r="L159" s="432">
        <v>0</v>
      </c>
      <c r="M159" s="432">
        <v>0</v>
      </c>
      <c r="N159" s="432"/>
      <c r="O159" s="432"/>
      <c r="P159" s="370"/>
      <c r="Q159" s="336"/>
    </row>
    <row r="160" spans="2:17" s="303" customFormat="1" ht="20.25" customHeight="1" thickBot="1">
      <c r="B160" s="319">
        <f t="shared" si="9"/>
        <v>19</v>
      </c>
      <c r="C160" s="472" t="s">
        <v>611</v>
      </c>
      <c r="D160" s="473" t="s">
        <v>612</v>
      </c>
      <c r="E160" s="338"/>
      <c r="F160" s="474" t="s">
        <v>186</v>
      </c>
      <c r="G160" s="479">
        <v>694</v>
      </c>
      <c r="H160" s="471" t="s">
        <v>613</v>
      </c>
      <c r="I160" s="313">
        <f t="shared" si="8"/>
        <v>0</v>
      </c>
      <c r="K160" s="432">
        <v>0</v>
      </c>
      <c r="L160" s="432">
        <v>0</v>
      </c>
      <c r="M160" s="432">
        <v>0</v>
      </c>
      <c r="N160" s="432"/>
      <c r="O160" s="432"/>
      <c r="P160" s="370"/>
      <c r="Q160" s="336"/>
    </row>
    <row r="161" spans="2:17" s="303" customFormat="1" ht="20.25" customHeight="1" thickBot="1">
      <c r="B161" s="319">
        <f t="shared" si="9"/>
        <v>20</v>
      </c>
      <c r="C161" s="364"/>
      <c r="D161" s="365"/>
      <c r="E161" s="338"/>
      <c r="F161" s="480"/>
      <c r="G161" s="481"/>
      <c r="H161" s="366"/>
      <c r="I161" s="313">
        <f t="shared" si="8"/>
        <v>0</v>
      </c>
      <c r="K161" s="326"/>
      <c r="L161" s="288"/>
      <c r="M161" s="288"/>
      <c r="N161" s="288"/>
      <c r="O161" s="367"/>
      <c r="P161" s="370"/>
      <c r="Q161" s="336"/>
    </row>
    <row r="162" spans="2:17" s="303" customFormat="1" ht="20.25" customHeight="1" thickBot="1">
      <c r="B162" s="319">
        <f t="shared" si="9"/>
        <v>21</v>
      </c>
      <c r="C162" s="364"/>
      <c r="D162" s="365"/>
      <c r="E162" s="338"/>
      <c r="F162" s="481"/>
      <c r="G162" s="481"/>
      <c r="H162" s="366"/>
      <c r="I162" s="313">
        <f t="shared" si="8"/>
        <v>0</v>
      </c>
      <c r="K162" s="326"/>
      <c r="L162" s="288"/>
      <c r="M162" s="288"/>
      <c r="N162" s="288"/>
      <c r="O162" s="367"/>
      <c r="P162" s="370"/>
      <c r="Q162" s="336"/>
    </row>
    <row r="163" spans="2:17" s="303" customFormat="1" ht="20.25" customHeight="1" thickBot="1">
      <c r="B163" s="319">
        <f t="shared" si="9"/>
        <v>22</v>
      </c>
      <c r="C163" s="364"/>
      <c r="D163" s="365"/>
      <c r="E163" s="338"/>
      <c r="F163" s="481"/>
      <c r="G163" s="481"/>
      <c r="H163" s="366"/>
      <c r="I163" s="313">
        <f t="shared" si="8"/>
        <v>0</v>
      </c>
      <c r="K163" s="326"/>
      <c r="L163" s="288"/>
      <c r="M163" s="288"/>
      <c r="N163" s="288"/>
      <c r="O163" s="367"/>
      <c r="P163" s="370"/>
      <c r="Q163" s="336"/>
    </row>
    <row r="164" spans="2:17" s="303" customFormat="1" ht="20.25" customHeight="1" thickBot="1">
      <c r="B164" s="319">
        <f t="shared" si="9"/>
        <v>23</v>
      </c>
      <c r="C164" s="364"/>
      <c r="D164" s="365"/>
      <c r="E164" s="338"/>
      <c r="F164" s="481"/>
      <c r="G164" s="481"/>
      <c r="H164" s="366"/>
      <c r="I164" s="313">
        <f t="shared" si="8"/>
        <v>0</v>
      </c>
      <c r="K164" s="326"/>
      <c r="L164" s="288"/>
      <c r="M164" s="288"/>
      <c r="N164" s="288"/>
      <c r="O164" s="367"/>
      <c r="P164" s="368"/>
      <c r="Q164" s="336"/>
    </row>
    <row r="165" spans="2:17" s="303" customFormat="1" ht="20.25" customHeight="1" thickBot="1">
      <c r="B165" s="371">
        <f t="shared" si="9"/>
        <v>24</v>
      </c>
      <c r="C165" s="372"/>
      <c r="D165" s="373"/>
      <c r="E165" s="374"/>
      <c r="F165" s="418"/>
      <c r="G165" s="418"/>
      <c r="H165" s="375"/>
      <c r="I165" s="376">
        <f t="shared" si="8"/>
        <v>0</v>
      </c>
      <c r="K165" s="377"/>
      <c r="L165" s="378"/>
      <c r="M165" s="378"/>
      <c r="N165" s="378"/>
      <c r="O165" s="379"/>
      <c r="P165" s="380"/>
      <c r="Q165" s="359"/>
    </row>
    <row r="169" spans="2:4" ht="24" customHeight="1" thickBot="1">
      <c r="B169" s="97" t="s">
        <v>693</v>
      </c>
      <c r="C169" s="420"/>
      <c r="D169" s="421"/>
    </row>
    <row r="170" spans="2:17" s="303" customFormat="1" ht="18.75" customHeight="1" thickBot="1">
      <c r="B170" s="297" t="s">
        <v>0</v>
      </c>
      <c r="C170" s="298" t="s">
        <v>58</v>
      </c>
      <c r="D170" s="298" t="s">
        <v>548</v>
      </c>
      <c r="E170" s="299" t="s">
        <v>549</v>
      </c>
      <c r="F170" s="300" t="s">
        <v>545</v>
      </c>
      <c r="G170" s="300" t="s">
        <v>2</v>
      </c>
      <c r="H170" s="301" t="s">
        <v>1</v>
      </c>
      <c r="I170" s="302" t="s">
        <v>6</v>
      </c>
      <c r="K170" s="304" t="s">
        <v>7</v>
      </c>
      <c r="L170" s="305" t="s">
        <v>550</v>
      </c>
      <c r="M170" s="305" t="s">
        <v>9</v>
      </c>
      <c r="N170" s="305" t="s">
        <v>10</v>
      </c>
      <c r="O170" s="306" t="s">
        <v>11</v>
      </c>
      <c r="P170" s="304" t="s">
        <v>551</v>
      </c>
      <c r="Q170" s="307" t="s">
        <v>552</v>
      </c>
    </row>
    <row r="171" spans="2:17" s="303" customFormat="1" ht="20.25" customHeight="1" thickBot="1">
      <c r="B171" s="308">
        <v>1</v>
      </c>
      <c r="C171" s="482" t="s">
        <v>572</v>
      </c>
      <c r="D171" s="483" t="s">
        <v>573</v>
      </c>
      <c r="E171" s="484" t="s">
        <v>47</v>
      </c>
      <c r="F171" s="485" t="s">
        <v>268</v>
      </c>
      <c r="G171" s="312">
        <v>698</v>
      </c>
      <c r="H171" s="486" t="s">
        <v>31</v>
      </c>
      <c r="I171" s="313">
        <v>943</v>
      </c>
      <c r="K171" s="314">
        <v>163</v>
      </c>
      <c r="L171" s="315">
        <v>240</v>
      </c>
      <c r="M171" s="288">
        <v>180</v>
      </c>
      <c r="N171" s="288">
        <v>180</v>
      </c>
      <c r="O171" s="325">
        <v>180</v>
      </c>
      <c r="P171" s="318"/>
      <c r="Q171" s="317"/>
    </row>
    <row r="172" spans="2:17" s="303" customFormat="1" ht="20.25" customHeight="1" thickBot="1">
      <c r="B172" s="319">
        <f aca="true" t="shared" si="10" ref="B172:B178">B171+1</f>
        <v>2</v>
      </c>
      <c r="C172" s="417" t="s">
        <v>561</v>
      </c>
      <c r="D172" s="487" t="s">
        <v>578</v>
      </c>
      <c r="E172" s="488" t="s">
        <v>47</v>
      </c>
      <c r="F172" s="489" t="s">
        <v>390</v>
      </c>
      <c r="G172" s="285">
        <v>137</v>
      </c>
      <c r="H172" s="490" t="s">
        <v>560</v>
      </c>
      <c r="I172" s="313">
        <v>876</v>
      </c>
      <c r="K172" s="323">
        <v>158</v>
      </c>
      <c r="L172" s="324">
        <v>178</v>
      </c>
      <c r="M172" s="288">
        <v>180</v>
      </c>
      <c r="N172" s="288">
        <v>180</v>
      </c>
      <c r="O172" s="325">
        <v>180</v>
      </c>
      <c r="P172" s="326"/>
      <c r="Q172" s="325"/>
    </row>
    <row r="173" spans="2:17" s="303" customFormat="1" ht="20.25" customHeight="1" thickBot="1">
      <c r="B173" s="319">
        <f t="shared" si="10"/>
        <v>3</v>
      </c>
      <c r="C173" s="417" t="s">
        <v>583</v>
      </c>
      <c r="D173" s="487" t="s">
        <v>584</v>
      </c>
      <c r="E173" s="491" t="s">
        <v>47</v>
      </c>
      <c r="F173" s="492" t="s">
        <v>186</v>
      </c>
      <c r="G173" s="12">
        <v>48</v>
      </c>
      <c r="H173" s="490" t="s">
        <v>567</v>
      </c>
      <c r="I173" s="313">
        <f aca="true" t="shared" si="11" ref="I173:I178">SUM(K173:Q173)</f>
        <v>820</v>
      </c>
      <c r="K173" s="323">
        <v>120</v>
      </c>
      <c r="L173" s="324">
        <v>215</v>
      </c>
      <c r="M173" s="288">
        <v>153</v>
      </c>
      <c r="N173" s="288">
        <v>152</v>
      </c>
      <c r="O173" s="325">
        <v>180</v>
      </c>
      <c r="P173" s="326"/>
      <c r="Q173" s="325"/>
    </row>
    <row r="174" spans="2:17" s="303" customFormat="1" ht="20.25" customHeight="1" thickBot="1">
      <c r="B174" s="319">
        <f t="shared" si="10"/>
        <v>4</v>
      </c>
      <c r="C174" s="417" t="s">
        <v>590</v>
      </c>
      <c r="D174" s="487" t="s">
        <v>591</v>
      </c>
      <c r="E174" s="491" t="s">
        <v>47</v>
      </c>
      <c r="F174" s="492" t="s">
        <v>435</v>
      </c>
      <c r="G174" s="12">
        <v>775</v>
      </c>
      <c r="H174" s="490" t="s">
        <v>592</v>
      </c>
      <c r="I174" s="313">
        <f t="shared" si="11"/>
        <v>650</v>
      </c>
      <c r="K174" s="323">
        <v>97</v>
      </c>
      <c r="L174" s="324">
        <v>150</v>
      </c>
      <c r="M174" s="288">
        <v>143</v>
      </c>
      <c r="N174" s="288">
        <v>180</v>
      </c>
      <c r="O174" s="325">
        <v>80</v>
      </c>
      <c r="P174" s="326"/>
      <c r="Q174" s="325"/>
    </row>
    <row r="175" spans="2:17" s="303" customFormat="1" ht="20.25" customHeight="1" thickBot="1">
      <c r="B175" s="319">
        <f t="shared" si="10"/>
        <v>5</v>
      </c>
      <c r="C175" s="417" t="s">
        <v>596</v>
      </c>
      <c r="D175" s="487" t="s">
        <v>597</v>
      </c>
      <c r="E175" s="491" t="s">
        <v>47</v>
      </c>
      <c r="F175" s="492" t="s">
        <v>176</v>
      </c>
      <c r="G175" s="12">
        <v>107</v>
      </c>
      <c r="H175" s="490" t="s">
        <v>571</v>
      </c>
      <c r="I175" s="313">
        <f t="shared" si="11"/>
        <v>625</v>
      </c>
      <c r="K175" s="323">
        <v>78</v>
      </c>
      <c r="L175" s="324">
        <v>148</v>
      </c>
      <c r="M175" s="288">
        <v>180</v>
      </c>
      <c r="N175" s="288">
        <v>39</v>
      </c>
      <c r="O175" s="325">
        <v>180</v>
      </c>
      <c r="P175" s="368"/>
      <c r="Q175" s="325"/>
    </row>
    <row r="176" spans="2:17" s="303" customFormat="1" ht="20.25" customHeight="1" thickBot="1">
      <c r="B176" s="319">
        <f t="shared" si="10"/>
        <v>6</v>
      </c>
      <c r="C176" s="417" t="s">
        <v>598</v>
      </c>
      <c r="D176" s="487" t="s">
        <v>366</v>
      </c>
      <c r="E176" s="491" t="s">
        <v>47</v>
      </c>
      <c r="F176" s="492" t="s">
        <v>268</v>
      </c>
      <c r="G176" s="12">
        <v>698</v>
      </c>
      <c r="H176" s="490" t="s">
        <v>31</v>
      </c>
      <c r="I176" s="313">
        <f t="shared" si="11"/>
        <v>549</v>
      </c>
      <c r="K176" s="339">
        <v>102</v>
      </c>
      <c r="L176" s="340">
        <v>64</v>
      </c>
      <c r="M176" s="341">
        <v>147</v>
      </c>
      <c r="N176" s="341">
        <v>56</v>
      </c>
      <c r="O176" s="342">
        <v>180</v>
      </c>
      <c r="P176" s="370"/>
      <c r="Q176" s="329"/>
    </row>
    <row r="177" spans="2:17" s="303" customFormat="1" ht="20.25" customHeight="1" thickBot="1">
      <c r="B177" s="319">
        <f t="shared" si="10"/>
        <v>7</v>
      </c>
      <c r="C177" s="417" t="s">
        <v>583</v>
      </c>
      <c r="D177" s="487" t="s">
        <v>599</v>
      </c>
      <c r="E177" s="491" t="s">
        <v>47</v>
      </c>
      <c r="F177" s="492" t="s">
        <v>186</v>
      </c>
      <c r="G177" s="12">
        <v>48</v>
      </c>
      <c r="H177" s="490" t="s">
        <v>567</v>
      </c>
      <c r="I177" s="313">
        <f t="shared" si="11"/>
        <v>510</v>
      </c>
      <c r="K177" s="323">
        <v>240</v>
      </c>
      <c r="L177" s="324">
        <v>153</v>
      </c>
      <c r="M177" s="324">
        <v>117</v>
      </c>
      <c r="N177" s="288">
        <v>0</v>
      </c>
      <c r="O177" s="325">
        <v>0</v>
      </c>
      <c r="P177" s="370"/>
      <c r="Q177" s="329"/>
    </row>
    <row r="178" spans="2:17" s="303" customFormat="1" ht="20.25" customHeight="1" thickBot="1">
      <c r="B178" s="371">
        <f t="shared" si="10"/>
        <v>8</v>
      </c>
      <c r="C178" s="437" t="s">
        <v>554</v>
      </c>
      <c r="D178" s="493" t="s">
        <v>600</v>
      </c>
      <c r="E178" s="494" t="s">
        <v>47</v>
      </c>
      <c r="F178" s="495" t="s">
        <v>186</v>
      </c>
      <c r="G178" s="352">
        <v>257</v>
      </c>
      <c r="H178" s="496" t="s">
        <v>601</v>
      </c>
      <c r="I178" s="376">
        <f t="shared" si="11"/>
        <v>126</v>
      </c>
      <c r="K178" s="441">
        <v>0</v>
      </c>
      <c r="L178" s="442">
        <v>0</v>
      </c>
      <c r="M178" s="378">
        <v>126</v>
      </c>
      <c r="N178" s="378">
        <v>0</v>
      </c>
      <c r="O178" s="463">
        <v>0</v>
      </c>
      <c r="P178" s="497"/>
      <c r="Q178" s="443"/>
    </row>
    <row r="182" spans="2:4" ht="24" customHeight="1" thickBot="1">
      <c r="B182" s="97" t="s">
        <v>694</v>
      </c>
      <c r="C182" s="420"/>
      <c r="D182" s="421"/>
    </row>
    <row r="183" spans="2:17" s="303" customFormat="1" ht="18.75" customHeight="1" thickBot="1">
      <c r="B183" s="297" t="s">
        <v>0</v>
      </c>
      <c r="C183" s="298" t="s">
        <v>58</v>
      </c>
      <c r="D183" s="498" t="s">
        <v>548</v>
      </c>
      <c r="E183" s="499" t="s">
        <v>549</v>
      </c>
      <c r="F183" s="500" t="s">
        <v>545</v>
      </c>
      <c r="G183" s="300" t="s">
        <v>2</v>
      </c>
      <c r="H183" s="301" t="s">
        <v>1</v>
      </c>
      <c r="I183" s="302" t="s">
        <v>6</v>
      </c>
      <c r="K183" s="304" t="s">
        <v>7</v>
      </c>
      <c r="L183" s="305" t="s">
        <v>550</v>
      </c>
      <c r="M183" s="305" t="s">
        <v>9</v>
      </c>
      <c r="N183" s="305" t="s">
        <v>10</v>
      </c>
      <c r="O183" s="306" t="s">
        <v>11</v>
      </c>
      <c r="P183" s="304" t="s">
        <v>551</v>
      </c>
      <c r="Q183" s="307" t="s">
        <v>552</v>
      </c>
    </row>
    <row r="184" spans="2:17" s="303" customFormat="1" ht="20.25" customHeight="1" thickBot="1">
      <c r="B184" s="308">
        <v>1</v>
      </c>
      <c r="C184" s="501" t="s">
        <v>615</v>
      </c>
      <c r="D184" s="502" t="s">
        <v>647</v>
      </c>
      <c r="E184" s="488" t="s">
        <v>47</v>
      </c>
      <c r="F184" s="327" t="s">
        <v>186</v>
      </c>
      <c r="G184" s="503">
        <v>77</v>
      </c>
      <c r="H184" s="504" t="s">
        <v>595</v>
      </c>
      <c r="I184" s="313">
        <f>SUM(K184:Q184)</f>
        <v>1250</v>
      </c>
      <c r="K184" s="398">
        <v>240</v>
      </c>
      <c r="L184" s="399">
        <v>240</v>
      </c>
      <c r="M184" s="399">
        <v>180</v>
      </c>
      <c r="N184" s="399">
        <v>180</v>
      </c>
      <c r="O184" s="400">
        <v>180</v>
      </c>
      <c r="P184" s="505">
        <v>230</v>
      </c>
      <c r="Q184" s="317"/>
    </row>
    <row r="185" spans="2:17" s="303" customFormat="1" ht="20.25" customHeight="1" thickBot="1">
      <c r="B185" s="319">
        <f>B184+1</f>
        <v>2</v>
      </c>
      <c r="C185" s="506" t="s">
        <v>561</v>
      </c>
      <c r="D185" s="507" t="s">
        <v>578</v>
      </c>
      <c r="E185" s="508" t="s">
        <v>47</v>
      </c>
      <c r="F185" s="509" t="s">
        <v>390</v>
      </c>
      <c r="G185" s="510">
        <v>137</v>
      </c>
      <c r="H185" s="504" t="s">
        <v>560</v>
      </c>
      <c r="I185" s="313">
        <f>SUM(K185:Q185)</f>
        <v>971</v>
      </c>
      <c r="K185" s="408">
        <v>237</v>
      </c>
      <c r="L185" s="409">
        <v>194</v>
      </c>
      <c r="M185" s="409">
        <v>180</v>
      </c>
      <c r="N185" s="409">
        <v>180</v>
      </c>
      <c r="O185" s="410">
        <v>180</v>
      </c>
      <c r="P185" s="511"/>
      <c r="Q185" s="325"/>
    </row>
    <row r="186" spans="2:17" s="303" customFormat="1" ht="20.25" customHeight="1" thickBot="1">
      <c r="B186" s="319">
        <f>B185+1</f>
        <v>3</v>
      </c>
      <c r="C186" s="506" t="s">
        <v>615</v>
      </c>
      <c r="D186" s="507" t="s">
        <v>659</v>
      </c>
      <c r="E186" s="491" t="s">
        <v>47</v>
      </c>
      <c r="F186" s="327" t="s">
        <v>186</v>
      </c>
      <c r="G186" s="503">
        <v>77</v>
      </c>
      <c r="H186" s="504" t="s">
        <v>595</v>
      </c>
      <c r="I186" s="313">
        <f>SUM(K186:Q186)</f>
        <v>930</v>
      </c>
      <c r="K186" s="408">
        <v>240</v>
      </c>
      <c r="L186" s="409">
        <v>214</v>
      </c>
      <c r="M186" s="409">
        <v>180</v>
      </c>
      <c r="N186" s="409">
        <v>180</v>
      </c>
      <c r="O186" s="410">
        <v>116</v>
      </c>
      <c r="P186" s="511"/>
      <c r="Q186" s="325"/>
    </row>
    <row r="187" spans="2:17" s="303" customFormat="1" ht="20.25" customHeight="1" thickBot="1">
      <c r="B187" s="319">
        <f>B186+1</f>
        <v>4</v>
      </c>
      <c r="C187" s="506" t="s">
        <v>615</v>
      </c>
      <c r="D187" s="507" t="s">
        <v>616</v>
      </c>
      <c r="E187" s="491" t="s">
        <v>47</v>
      </c>
      <c r="F187" s="327" t="s">
        <v>186</v>
      </c>
      <c r="G187" s="503">
        <v>77</v>
      </c>
      <c r="H187" s="504" t="s">
        <v>595</v>
      </c>
      <c r="I187" s="313">
        <f>SUM(K187:Q187)</f>
        <v>384</v>
      </c>
      <c r="K187" s="408">
        <v>173</v>
      </c>
      <c r="L187" s="409">
        <v>138</v>
      </c>
      <c r="M187" s="409">
        <v>73</v>
      </c>
      <c r="N187" s="409">
        <v>0</v>
      </c>
      <c r="O187" s="410">
        <v>0</v>
      </c>
      <c r="P187" s="511"/>
      <c r="Q187" s="325"/>
    </row>
    <row r="188" spans="2:17" s="303" customFormat="1" ht="20.25" customHeight="1" thickBot="1">
      <c r="B188" s="371">
        <f>B187+1</f>
        <v>5</v>
      </c>
      <c r="C188" s="437" t="s">
        <v>663</v>
      </c>
      <c r="D188" s="512" t="s">
        <v>664</v>
      </c>
      <c r="E188" s="494" t="s">
        <v>47</v>
      </c>
      <c r="F188" s="439" t="s">
        <v>186</v>
      </c>
      <c r="G188" s="513">
        <v>77</v>
      </c>
      <c r="H188" s="514" t="s">
        <v>595</v>
      </c>
      <c r="I188" s="376">
        <v>0</v>
      </c>
      <c r="K188" s="441">
        <v>0</v>
      </c>
      <c r="L188" s="442">
        <v>0</v>
      </c>
      <c r="M188" s="442">
        <v>0</v>
      </c>
      <c r="N188" s="442">
        <v>0</v>
      </c>
      <c r="O188" s="463">
        <v>0</v>
      </c>
      <c r="P188" s="515"/>
      <c r="Q188" s="463"/>
    </row>
    <row r="192" spans="2:4" ht="24" customHeight="1" thickBot="1">
      <c r="B192" s="97" t="s">
        <v>695</v>
      </c>
      <c r="C192" s="420"/>
      <c r="D192" s="421"/>
    </row>
    <row r="193" spans="2:17" s="303" customFormat="1" ht="18.75" customHeight="1" thickBot="1">
      <c r="B193" s="297" t="s">
        <v>0</v>
      </c>
      <c r="C193" s="298" t="s">
        <v>58</v>
      </c>
      <c r="D193" s="298" t="s">
        <v>548</v>
      </c>
      <c r="E193" s="299" t="s">
        <v>549</v>
      </c>
      <c r="F193" s="300" t="s">
        <v>545</v>
      </c>
      <c r="G193" s="300" t="s">
        <v>2</v>
      </c>
      <c r="H193" s="301" t="s">
        <v>1</v>
      </c>
      <c r="I193" s="302" t="s">
        <v>6</v>
      </c>
      <c r="K193" s="304" t="s">
        <v>7</v>
      </c>
      <c r="L193" s="305" t="s">
        <v>550</v>
      </c>
      <c r="M193" s="305" t="s">
        <v>9</v>
      </c>
      <c r="N193" s="305" t="s">
        <v>10</v>
      </c>
      <c r="O193" s="306" t="s">
        <v>11</v>
      </c>
      <c r="P193" s="304" t="s">
        <v>551</v>
      </c>
      <c r="Q193" s="307" t="s">
        <v>552</v>
      </c>
    </row>
    <row r="194" spans="2:17" s="303" customFormat="1" ht="20.25" customHeight="1" thickBot="1">
      <c r="B194" s="308">
        <v>1</v>
      </c>
      <c r="C194" s="516" t="s">
        <v>696</v>
      </c>
      <c r="D194" s="517" t="s">
        <v>697</v>
      </c>
      <c r="E194" s="518" t="s">
        <v>47</v>
      </c>
      <c r="F194" s="519" t="s">
        <v>268</v>
      </c>
      <c r="G194" s="520">
        <v>698</v>
      </c>
      <c r="H194" s="521" t="s">
        <v>31</v>
      </c>
      <c r="I194" s="313">
        <f>SUM(K194:Q194)</f>
        <v>839</v>
      </c>
      <c r="K194" s="431">
        <v>180</v>
      </c>
      <c r="L194" s="432">
        <v>180</v>
      </c>
      <c r="M194" s="432">
        <v>119</v>
      </c>
      <c r="N194" s="432">
        <v>180</v>
      </c>
      <c r="O194" s="432">
        <v>180</v>
      </c>
      <c r="P194" s="401"/>
      <c r="Q194" s="317"/>
    </row>
    <row r="195" spans="2:17" s="303" customFormat="1" ht="20.25" customHeight="1" thickBot="1">
      <c r="B195" s="319">
        <f>B194+1</f>
        <v>2</v>
      </c>
      <c r="C195" s="522" t="s">
        <v>698</v>
      </c>
      <c r="D195" s="523" t="s">
        <v>255</v>
      </c>
      <c r="E195" s="488"/>
      <c r="F195" s="524" t="s">
        <v>232</v>
      </c>
      <c r="G195" s="520">
        <v>50</v>
      </c>
      <c r="H195" s="525" t="s">
        <v>699</v>
      </c>
      <c r="I195" s="526">
        <f aca="true" t="shared" si="12" ref="I195:I215">SUM(K195:Q195)</f>
        <v>833</v>
      </c>
      <c r="K195" s="431">
        <v>180</v>
      </c>
      <c r="L195" s="432">
        <v>145</v>
      </c>
      <c r="M195" s="432">
        <v>148</v>
      </c>
      <c r="N195" s="432">
        <v>180</v>
      </c>
      <c r="O195" s="527">
        <v>180</v>
      </c>
      <c r="P195" s="407"/>
      <c r="Q195" s="325"/>
    </row>
    <row r="196" spans="2:17" s="303" customFormat="1" ht="20.25" customHeight="1" thickBot="1">
      <c r="B196" s="319">
        <f aca="true" t="shared" si="13" ref="B196:B215">B195+1</f>
        <v>3</v>
      </c>
      <c r="C196" s="528" t="s">
        <v>681</v>
      </c>
      <c r="D196" s="529" t="s">
        <v>231</v>
      </c>
      <c r="E196" s="530"/>
      <c r="F196" s="531" t="s">
        <v>268</v>
      </c>
      <c r="G196" s="532">
        <v>698</v>
      </c>
      <c r="H196" s="533" t="s">
        <v>31</v>
      </c>
      <c r="I196" s="313">
        <f t="shared" si="12"/>
        <v>829</v>
      </c>
      <c r="K196" s="431">
        <v>180</v>
      </c>
      <c r="L196" s="432">
        <v>180</v>
      </c>
      <c r="M196" s="432">
        <v>109</v>
      </c>
      <c r="N196" s="432">
        <v>180</v>
      </c>
      <c r="O196" s="432">
        <v>180</v>
      </c>
      <c r="P196" s="401"/>
      <c r="Q196" s="325"/>
    </row>
    <row r="197" spans="2:17" s="303" customFormat="1" ht="20.25" customHeight="1" thickBot="1">
      <c r="B197" s="319">
        <f t="shared" si="13"/>
        <v>4</v>
      </c>
      <c r="C197" s="522" t="s">
        <v>598</v>
      </c>
      <c r="D197" s="523" t="s">
        <v>607</v>
      </c>
      <c r="E197" s="488"/>
      <c r="F197" s="519" t="s">
        <v>268</v>
      </c>
      <c r="G197" s="520">
        <v>698</v>
      </c>
      <c r="H197" s="521" t="s">
        <v>31</v>
      </c>
      <c r="I197" s="313">
        <f t="shared" si="12"/>
        <v>820</v>
      </c>
      <c r="K197" s="431">
        <v>180</v>
      </c>
      <c r="L197" s="432">
        <v>180</v>
      </c>
      <c r="M197" s="432">
        <v>180</v>
      </c>
      <c r="N197" s="432">
        <v>180</v>
      </c>
      <c r="O197" s="432">
        <v>100</v>
      </c>
      <c r="P197" s="407"/>
      <c r="Q197" s="325"/>
    </row>
    <row r="198" spans="2:17" s="303" customFormat="1" ht="20.25" customHeight="1" thickBot="1">
      <c r="B198" s="319">
        <f t="shared" si="13"/>
        <v>5</v>
      </c>
      <c r="C198" s="522" t="s">
        <v>678</v>
      </c>
      <c r="D198" s="523" t="s">
        <v>679</v>
      </c>
      <c r="E198" s="488"/>
      <c r="F198" s="519" t="s">
        <v>268</v>
      </c>
      <c r="G198" s="520">
        <v>698</v>
      </c>
      <c r="H198" s="521" t="s">
        <v>31</v>
      </c>
      <c r="I198" s="313">
        <f t="shared" si="12"/>
        <v>819</v>
      </c>
      <c r="K198" s="431">
        <v>180</v>
      </c>
      <c r="L198" s="432">
        <v>180</v>
      </c>
      <c r="M198" s="432">
        <v>153</v>
      </c>
      <c r="N198" s="432">
        <v>126</v>
      </c>
      <c r="O198" s="432">
        <v>180</v>
      </c>
      <c r="P198" s="407"/>
      <c r="Q198" s="325"/>
    </row>
    <row r="199" spans="2:17" s="303" customFormat="1" ht="20.25" customHeight="1" thickBot="1">
      <c r="B199" s="319">
        <f t="shared" si="13"/>
        <v>6</v>
      </c>
      <c r="C199" s="522" t="s">
        <v>304</v>
      </c>
      <c r="D199" s="523" t="s">
        <v>569</v>
      </c>
      <c r="E199" s="488"/>
      <c r="F199" s="524" t="s">
        <v>186</v>
      </c>
      <c r="G199" s="520">
        <v>73</v>
      </c>
      <c r="H199" s="521" t="s">
        <v>680</v>
      </c>
      <c r="I199" s="313">
        <f t="shared" si="12"/>
        <v>747</v>
      </c>
      <c r="K199" s="431">
        <v>128</v>
      </c>
      <c r="L199" s="432">
        <v>180</v>
      </c>
      <c r="M199" s="432">
        <v>180</v>
      </c>
      <c r="N199" s="432">
        <v>79</v>
      </c>
      <c r="O199" s="432">
        <v>180</v>
      </c>
      <c r="P199" s="401"/>
      <c r="Q199" s="329"/>
    </row>
    <row r="200" spans="2:17" s="303" customFormat="1" ht="20.25" customHeight="1" thickBot="1">
      <c r="B200" s="319">
        <f t="shared" si="13"/>
        <v>7</v>
      </c>
      <c r="C200" s="522" t="s">
        <v>700</v>
      </c>
      <c r="D200" s="523" t="s">
        <v>701</v>
      </c>
      <c r="E200" s="488"/>
      <c r="F200" s="524" t="s">
        <v>186</v>
      </c>
      <c r="G200" s="520">
        <v>686</v>
      </c>
      <c r="H200" s="521" t="s">
        <v>672</v>
      </c>
      <c r="I200" s="313">
        <f t="shared" si="12"/>
        <v>707</v>
      </c>
      <c r="K200" s="431">
        <v>133</v>
      </c>
      <c r="L200" s="432">
        <v>110</v>
      </c>
      <c r="M200" s="527">
        <v>104</v>
      </c>
      <c r="N200" s="432">
        <v>180</v>
      </c>
      <c r="O200" s="527">
        <v>180</v>
      </c>
      <c r="P200" s="401"/>
      <c r="Q200" s="329"/>
    </row>
    <row r="201" spans="2:17" s="303" customFormat="1" ht="20.25" customHeight="1" thickBot="1">
      <c r="B201" s="319">
        <f t="shared" si="13"/>
        <v>8</v>
      </c>
      <c r="C201" s="522" t="s">
        <v>702</v>
      </c>
      <c r="D201" s="523" t="s">
        <v>703</v>
      </c>
      <c r="E201" s="488"/>
      <c r="F201" s="524" t="s">
        <v>288</v>
      </c>
      <c r="G201" s="520">
        <v>574</v>
      </c>
      <c r="H201" s="521" t="s">
        <v>386</v>
      </c>
      <c r="I201" s="313">
        <f t="shared" si="12"/>
        <v>641</v>
      </c>
      <c r="K201" s="431">
        <v>147</v>
      </c>
      <c r="L201" s="432">
        <v>64</v>
      </c>
      <c r="M201" s="527">
        <v>142</v>
      </c>
      <c r="N201" s="432">
        <v>108</v>
      </c>
      <c r="O201" s="527">
        <v>180</v>
      </c>
      <c r="P201" s="407"/>
      <c r="Q201" s="329"/>
    </row>
    <row r="202" spans="2:17" s="303" customFormat="1" ht="20.25" customHeight="1" thickBot="1">
      <c r="B202" s="319">
        <f t="shared" si="13"/>
        <v>9</v>
      </c>
      <c r="C202" s="522" t="s">
        <v>704</v>
      </c>
      <c r="D202" s="523" t="s">
        <v>705</v>
      </c>
      <c r="E202" s="488" t="s">
        <v>47</v>
      </c>
      <c r="F202" s="524" t="s">
        <v>199</v>
      </c>
      <c r="G202" s="520">
        <v>612</v>
      </c>
      <c r="H202" s="521" t="s">
        <v>27</v>
      </c>
      <c r="I202" s="313">
        <f t="shared" si="12"/>
        <v>626</v>
      </c>
      <c r="K202" s="431">
        <v>180</v>
      </c>
      <c r="L202" s="432">
        <v>100</v>
      </c>
      <c r="M202" s="432">
        <v>91</v>
      </c>
      <c r="N202" s="432">
        <v>75</v>
      </c>
      <c r="O202" s="432">
        <v>180</v>
      </c>
      <c r="P202" s="401"/>
      <c r="Q202" s="329"/>
    </row>
    <row r="203" spans="2:17" s="303" customFormat="1" ht="20.25" customHeight="1" thickBot="1">
      <c r="B203" s="319">
        <f t="shared" si="13"/>
        <v>10</v>
      </c>
      <c r="C203" s="522" t="s">
        <v>706</v>
      </c>
      <c r="D203" s="523" t="s">
        <v>358</v>
      </c>
      <c r="E203" s="488"/>
      <c r="F203" s="524" t="s">
        <v>155</v>
      </c>
      <c r="G203" s="520">
        <v>243</v>
      </c>
      <c r="H203" s="521" t="s">
        <v>564</v>
      </c>
      <c r="I203" s="313">
        <f t="shared" si="12"/>
        <v>568</v>
      </c>
      <c r="K203" s="431">
        <v>69</v>
      </c>
      <c r="L203" s="432">
        <v>96</v>
      </c>
      <c r="M203" s="527">
        <v>123</v>
      </c>
      <c r="N203" s="527">
        <v>180</v>
      </c>
      <c r="O203" s="432">
        <v>100</v>
      </c>
      <c r="P203" s="401"/>
      <c r="Q203" s="329"/>
    </row>
    <row r="204" spans="2:17" s="303" customFormat="1" ht="20.25" customHeight="1" thickBot="1">
      <c r="B204" s="319">
        <f t="shared" si="13"/>
        <v>11</v>
      </c>
      <c r="C204" s="522" t="s">
        <v>707</v>
      </c>
      <c r="D204" s="523" t="s">
        <v>708</v>
      </c>
      <c r="E204" s="488"/>
      <c r="F204" s="524" t="s">
        <v>186</v>
      </c>
      <c r="G204" s="520">
        <v>686</v>
      </c>
      <c r="H204" s="521" t="s">
        <v>672</v>
      </c>
      <c r="I204" s="313">
        <f t="shared" si="12"/>
        <v>564</v>
      </c>
      <c r="K204" s="431">
        <v>74</v>
      </c>
      <c r="L204" s="432">
        <v>80</v>
      </c>
      <c r="M204" s="527">
        <v>152</v>
      </c>
      <c r="N204" s="432">
        <v>121</v>
      </c>
      <c r="O204" s="527">
        <v>137</v>
      </c>
      <c r="P204" s="407"/>
      <c r="Q204" s="329"/>
    </row>
    <row r="205" spans="2:17" s="303" customFormat="1" ht="20.25" customHeight="1" thickBot="1">
      <c r="B205" s="319">
        <f t="shared" si="13"/>
        <v>12</v>
      </c>
      <c r="C205" s="522" t="s">
        <v>709</v>
      </c>
      <c r="D205" s="523" t="s">
        <v>575</v>
      </c>
      <c r="E205" s="488"/>
      <c r="F205" s="524" t="s">
        <v>232</v>
      </c>
      <c r="G205" s="520">
        <v>50</v>
      </c>
      <c r="H205" s="521" t="s">
        <v>699</v>
      </c>
      <c r="I205" s="313">
        <f t="shared" si="12"/>
        <v>554</v>
      </c>
      <c r="K205" s="431">
        <v>108</v>
      </c>
      <c r="L205" s="432">
        <v>66</v>
      </c>
      <c r="M205" s="432">
        <v>180</v>
      </c>
      <c r="N205" s="432">
        <v>153</v>
      </c>
      <c r="O205" s="432">
        <v>47</v>
      </c>
      <c r="P205" s="401"/>
      <c r="Q205" s="329"/>
    </row>
    <row r="206" spans="2:17" s="303" customFormat="1" ht="20.25" customHeight="1" thickBot="1">
      <c r="B206" s="319">
        <f t="shared" si="13"/>
        <v>13</v>
      </c>
      <c r="C206" s="522" t="s">
        <v>304</v>
      </c>
      <c r="D206" s="523" t="s">
        <v>710</v>
      </c>
      <c r="E206" s="488"/>
      <c r="F206" s="524" t="s">
        <v>186</v>
      </c>
      <c r="G206" s="520">
        <v>73</v>
      </c>
      <c r="H206" s="521" t="s">
        <v>680</v>
      </c>
      <c r="I206" s="313">
        <f t="shared" si="12"/>
        <v>529</v>
      </c>
      <c r="K206" s="431">
        <v>180</v>
      </c>
      <c r="L206" s="432">
        <v>0</v>
      </c>
      <c r="M206" s="432">
        <v>78</v>
      </c>
      <c r="N206" s="432">
        <v>174</v>
      </c>
      <c r="O206" s="432">
        <v>97</v>
      </c>
      <c r="P206" s="401"/>
      <c r="Q206" s="329"/>
    </row>
    <row r="207" spans="2:17" s="303" customFormat="1" ht="20.25" customHeight="1" thickBot="1">
      <c r="B207" s="319">
        <f t="shared" si="13"/>
        <v>14</v>
      </c>
      <c r="C207" s="522" t="s">
        <v>711</v>
      </c>
      <c r="D207" s="523" t="s">
        <v>712</v>
      </c>
      <c r="E207" s="491"/>
      <c r="F207" s="524" t="s">
        <v>288</v>
      </c>
      <c r="G207" s="520">
        <v>574</v>
      </c>
      <c r="H207" s="521" t="s">
        <v>386</v>
      </c>
      <c r="I207" s="313">
        <f t="shared" si="12"/>
        <v>520</v>
      </c>
      <c r="K207" s="431">
        <v>25</v>
      </c>
      <c r="L207" s="432">
        <v>28</v>
      </c>
      <c r="M207" s="432">
        <v>180</v>
      </c>
      <c r="N207" s="527">
        <v>180</v>
      </c>
      <c r="O207" s="432">
        <v>107</v>
      </c>
      <c r="P207" s="401"/>
      <c r="Q207" s="329"/>
    </row>
    <row r="208" spans="2:17" s="303" customFormat="1" ht="20.25" customHeight="1" thickBot="1">
      <c r="B208" s="319">
        <f t="shared" si="13"/>
        <v>15</v>
      </c>
      <c r="C208" s="522" t="s">
        <v>713</v>
      </c>
      <c r="D208" s="523" t="s">
        <v>714</v>
      </c>
      <c r="E208" s="488"/>
      <c r="F208" s="524" t="s">
        <v>288</v>
      </c>
      <c r="G208" s="520">
        <v>574</v>
      </c>
      <c r="H208" s="521" t="s">
        <v>386</v>
      </c>
      <c r="I208" s="313">
        <f t="shared" si="12"/>
        <v>482</v>
      </c>
      <c r="K208" s="431">
        <v>137</v>
      </c>
      <c r="L208" s="432">
        <v>44</v>
      </c>
      <c r="M208" s="432">
        <v>54</v>
      </c>
      <c r="N208" s="527">
        <v>180</v>
      </c>
      <c r="O208" s="527">
        <v>67</v>
      </c>
      <c r="P208" s="401"/>
      <c r="Q208" s="329"/>
    </row>
    <row r="209" spans="2:17" s="303" customFormat="1" ht="20.25" customHeight="1" thickBot="1">
      <c r="B209" s="319">
        <f t="shared" si="13"/>
        <v>16</v>
      </c>
      <c r="C209" s="522" t="s">
        <v>689</v>
      </c>
      <c r="D209" s="523" t="s">
        <v>358</v>
      </c>
      <c r="E209" s="508"/>
      <c r="F209" s="531" t="s">
        <v>155</v>
      </c>
      <c r="G209" s="534">
        <v>90</v>
      </c>
      <c r="H209" s="521" t="s">
        <v>577</v>
      </c>
      <c r="I209" s="313">
        <f t="shared" si="12"/>
        <v>393</v>
      </c>
      <c r="J209" s="332"/>
      <c r="K209" s="431">
        <v>43</v>
      </c>
      <c r="L209" s="432">
        <v>180</v>
      </c>
      <c r="M209" s="432">
        <v>62</v>
      </c>
      <c r="N209" s="432">
        <v>42</v>
      </c>
      <c r="O209" s="432">
        <v>66</v>
      </c>
      <c r="P209" s="401"/>
      <c r="Q209" s="329"/>
    </row>
    <row r="210" spans="2:17" s="303" customFormat="1" ht="20.25" customHeight="1" thickBot="1">
      <c r="B210" s="319">
        <f t="shared" si="13"/>
        <v>17</v>
      </c>
      <c r="C210" s="522" t="s">
        <v>702</v>
      </c>
      <c r="D210" s="523" t="s">
        <v>715</v>
      </c>
      <c r="E210" s="491"/>
      <c r="F210" s="524" t="s">
        <v>288</v>
      </c>
      <c r="G210" s="520">
        <v>574</v>
      </c>
      <c r="H210" s="521" t="s">
        <v>386</v>
      </c>
      <c r="I210" s="313">
        <f t="shared" si="12"/>
        <v>305</v>
      </c>
      <c r="K210" s="431">
        <v>17</v>
      </c>
      <c r="L210" s="432">
        <v>180</v>
      </c>
      <c r="M210" s="432">
        <v>44</v>
      </c>
      <c r="N210" s="432">
        <v>40</v>
      </c>
      <c r="O210" s="527">
        <v>24</v>
      </c>
      <c r="P210" s="401"/>
      <c r="Q210" s="336"/>
    </row>
    <row r="211" spans="2:17" s="303" customFormat="1" ht="20.25" customHeight="1" thickBot="1">
      <c r="B211" s="319">
        <f t="shared" si="13"/>
        <v>18</v>
      </c>
      <c r="C211" s="522" t="s">
        <v>563</v>
      </c>
      <c r="D211" s="523" t="s">
        <v>281</v>
      </c>
      <c r="E211" s="491"/>
      <c r="F211" s="519" t="s">
        <v>155</v>
      </c>
      <c r="G211" s="535">
        <v>243</v>
      </c>
      <c r="H211" s="521" t="s">
        <v>564</v>
      </c>
      <c r="I211" s="313">
        <f t="shared" si="12"/>
        <v>0</v>
      </c>
      <c r="K211" s="431">
        <v>0</v>
      </c>
      <c r="L211" s="432">
        <v>0</v>
      </c>
      <c r="M211" s="432">
        <v>0</v>
      </c>
      <c r="N211" s="432">
        <v>0</v>
      </c>
      <c r="O211" s="432">
        <v>0</v>
      </c>
      <c r="P211" s="401"/>
      <c r="Q211" s="336"/>
    </row>
    <row r="212" spans="2:17" s="303" customFormat="1" ht="20.25" customHeight="1" thickBot="1">
      <c r="B212" s="319">
        <f t="shared" si="13"/>
        <v>19</v>
      </c>
      <c r="C212" s="536" t="s">
        <v>716</v>
      </c>
      <c r="D212" s="537" t="s">
        <v>717</v>
      </c>
      <c r="E212" s="494"/>
      <c r="F212" s="538" t="s">
        <v>288</v>
      </c>
      <c r="G212" s="539">
        <v>574</v>
      </c>
      <c r="H212" s="540" t="s">
        <v>386</v>
      </c>
      <c r="I212" s="376">
        <f t="shared" si="12"/>
        <v>0</v>
      </c>
      <c r="K212" s="431">
        <v>0</v>
      </c>
      <c r="L212" s="432">
        <v>0</v>
      </c>
      <c r="M212" s="432">
        <v>0</v>
      </c>
      <c r="N212" s="432">
        <v>0</v>
      </c>
      <c r="O212" s="432">
        <v>0</v>
      </c>
      <c r="P212" s="401"/>
      <c r="Q212" s="336"/>
    </row>
    <row r="213" spans="2:17" s="303" customFormat="1" ht="20.25" customHeight="1" thickBot="1">
      <c r="B213" s="319">
        <f t="shared" si="13"/>
        <v>20</v>
      </c>
      <c r="C213" s="533"/>
      <c r="D213" s="529"/>
      <c r="E213" s="508"/>
      <c r="F213" s="541"/>
      <c r="G213" s="534"/>
      <c r="H213" s="533"/>
      <c r="I213" s="542">
        <f t="shared" si="12"/>
        <v>0</v>
      </c>
      <c r="K213" s="408"/>
      <c r="L213" s="409"/>
      <c r="M213" s="409"/>
      <c r="N213" s="409"/>
      <c r="O213" s="410"/>
      <c r="P213" s="401"/>
      <c r="Q213" s="336"/>
    </row>
    <row r="214" spans="2:17" s="303" customFormat="1" ht="20.25" customHeight="1" thickBot="1">
      <c r="B214" s="319">
        <f t="shared" si="13"/>
        <v>21</v>
      </c>
      <c r="C214" s="543" t="s">
        <v>718</v>
      </c>
      <c r="D214" s="173"/>
      <c r="E214" s="491"/>
      <c r="F214" s="519"/>
      <c r="G214" s="535"/>
      <c r="H214" s="544"/>
      <c r="I214" s="313">
        <f t="shared" si="12"/>
        <v>0</v>
      </c>
      <c r="K214" s="408"/>
      <c r="L214" s="409"/>
      <c r="M214" s="409"/>
      <c r="N214" s="409"/>
      <c r="O214" s="410"/>
      <c r="P214" s="401"/>
      <c r="Q214" s="336"/>
    </row>
    <row r="215" spans="2:17" s="303" customFormat="1" ht="20.25" customHeight="1" thickBot="1">
      <c r="B215" s="371">
        <f t="shared" si="13"/>
        <v>22</v>
      </c>
      <c r="C215" s="546" t="s">
        <v>555</v>
      </c>
      <c r="D215" s="547" t="s">
        <v>252</v>
      </c>
      <c r="E215" s="545"/>
      <c r="F215" s="548" t="s">
        <v>199</v>
      </c>
      <c r="G215" s="549">
        <v>612</v>
      </c>
      <c r="H215" s="540" t="s">
        <v>27</v>
      </c>
      <c r="I215" s="376">
        <f t="shared" si="12"/>
        <v>839</v>
      </c>
      <c r="K215" s="458">
        <v>180</v>
      </c>
      <c r="L215" s="459">
        <v>180</v>
      </c>
      <c r="M215" s="550">
        <v>139</v>
      </c>
      <c r="N215" s="459">
        <v>160</v>
      </c>
      <c r="O215" s="459">
        <v>180</v>
      </c>
      <c r="P215" s="551"/>
      <c r="Q215" s="359"/>
    </row>
    <row r="219" spans="2:4" ht="24" customHeight="1" thickBot="1">
      <c r="B219" s="97" t="s">
        <v>719</v>
      </c>
      <c r="C219" s="420"/>
      <c r="D219" s="421"/>
    </row>
    <row r="220" spans="2:17" s="303" customFormat="1" ht="18.75" customHeight="1" thickBot="1">
      <c r="B220" s="297" t="s">
        <v>0</v>
      </c>
      <c r="C220" s="298" t="s">
        <v>58</v>
      </c>
      <c r="D220" s="298" t="s">
        <v>548</v>
      </c>
      <c r="E220" s="299" t="s">
        <v>549</v>
      </c>
      <c r="F220" s="300" t="s">
        <v>545</v>
      </c>
      <c r="G220" s="300" t="s">
        <v>2</v>
      </c>
      <c r="H220" s="301" t="s">
        <v>1</v>
      </c>
      <c r="I220" s="302" t="s">
        <v>6</v>
      </c>
      <c r="K220" s="552" t="s">
        <v>7</v>
      </c>
      <c r="L220" s="553" t="s">
        <v>550</v>
      </c>
      <c r="M220" s="553" t="s">
        <v>9</v>
      </c>
      <c r="N220" s="553" t="s">
        <v>10</v>
      </c>
      <c r="O220" s="554" t="s">
        <v>11</v>
      </c>
      <c r="P220" s="552" t="s">
        <v>551</v>
      </c>
      <c r="Q220" s="555" t="s">
        <v>552</v>
      </c>
    </row>
    <row r="221" spans="2:17" s="303" customFormat="1" ht="20.25" customHeight="1" thickBot="1">
      <c r="B221" s="556">
        <v>1</v>
      </c>
      <c r="C221" s="557" t="s">
        <v>572</v>
      </c>
      <c r="D221" s="558" t="s">
        <v>573</v>
      </c>
      <c r="E221" s="484" t="s">
        <v>44</v>
      </c>
      <c r="F221" s="485" t="s">
        <v>268</v>
      </c>
      <c r="G221" s="312">
        <v>698</v>
      </c>
      <c r="H221" s="558" t="s">
        <v>31</v>
      </c>
      <c r="I221" s="313">
        <f aca="true" t="shared" si="14" ref="I221:I228">SUM(K221:Q221)</f>
        <v>480</v>
      </c>
      <c r="K221" s="425">
        <v>120</v>
      </c>
      <c r="L221" s="426">
        <v>120</v>
      </c>
      <c r="M221" s="426">
        <v>120</v>
      </c>
      <c r="N221" s="559">
        <v>120</v>
      </c>
      <c r="O221" s="511"/>
      <c r="P221" s="288"/>
      <c r="Q221" s="288"/>
    </row>
    <row r="222" spans="2:17" s="303" customFormat="1" ht="20.25" customHeight="1" thickBot="1">
      <c r="B222" s="560">
        <f aca="true" t="shared" si="15" ref="B222:B229">B221+1</f>
        <v>2</v>
      </c>
      <c r="C222" s="561" t="s">
        <v>686</v>
      </c>
      <c r="D222" s="562" t="s">
        <v>687</v>
      </c>
      <c r="E222" s="484" t="s">
        <v>44</v>
      </c>
      <c r="F222" s="489" t="s">
        <v>186</v>
      </c>
      <c r="G222" s="285">
        <v>257</v>
      </c>
      <c r="H222" s="562" t="s">
        <v>601</v>
      </c>
      <c r="I222" s="313">
        <f t="shared" si="14"/>
        <v>429</v>
      </c>
      <c r="K222" s="431">
        <v>79</v>
      </c>
      <c r="L222" s="432">
        <v>120</v>
      </c>
      <c r="M222" s="432">
        <v>120</v>
      </c>
      <c r="N222" s="563">
        <v>110</v>
      </c>
      <c r="O222" s="511"/>
      <c r="P222" s="288"/>
      <c r="Q222" s="288"/>
    </row>
    <row r="223" spans="2:17" s="303" customFormat="1" ht="20.25" customHeight="1" thickBot="1">
      <c r="B223" s="560">
        <f t="shared" si="15"/>
        <v>3</v>
      </c>
      <c r="C223" s="561" t="s">
        <v>720</v>
      </c>
      <c r="D223" s="562" t="s">
        <v>334</v>
      </c>
      <c r="E223" s="484" t="s">
        <v>44</v>
      </c>
      <c r="F223" s="492" t="s">
        <v>288</v>
      </c>
      <c r="G223" s="12">
        <v>574</v>
      </c>
      <c r="H223" s="562" t="s">
        <v>386</v>
      </c>
      <c r="I223" s="313">
        <f t="shared" si="14"/>
        <v>399</v>
      </c>
      <c r="K223" s="434">
        <v>120</v>
      </c>
      <c r="L223" s="435">
        <v>39</v>
      </c>
      <c r="M223" s="435">
        <v>120</v>
      </c>
      <c r="N223" s="564">
        <v>120</v>
      </c>
      <c r="O223" s="511"/>
      <c r="P223" s="288"/>
      <c r="Q223" s="288"/>
    </row>
    <row r="224" spans="2:17" s="303" customFormat="1" ht="20.25" customHeight="1" thickBot="1">
      <c r="B224" s="560">
        <f t="shared" si="15"/>
        <v>4</v>
      </c>
      <c r="C224" s="561" t="s">
        <v>561</v>
      </c>
      <c r="D224" s="562" t="s">
        <v>721</v>
      </c>
      <c r="E224" s="484" t="s">
        <v>44</v>
      </c>
      <c r="F224" s="565" t="s">
        <v>390</v>
      </c>
      <c r="G224" s="12">
        <v>137</v>
      </c>
      <c r="H224" s="562" t="s">
        <v>560</v>
      </c>
      <c r="I224" s="313">
        <f t="shared" si="14"/>
        <v>385</v>
      </c>
      <c r="K224" s="431">
        <v>120</v>
      </c>
      <c r="L224" s="432">
        <v>120</v>
      </c>
      <c r="M224" s="432">
        <v>95</v>
      </c>
      <c r="N224" s="563">
        <v>50</v>
      </c>
      <c r="O224" s="511"/>
      <c r="P224" s="288"/>
      <c r="Q224" s="288"/>
    </row>
    <row r="225" spans="2:17" s="303" customFormat="1" ht="20.25" customHeight="1" thickBot="1">
      <c r="B225" s="560">
        <f t="shared" si="15"/>
        <v>5</v>
      </c>
      <c r="C225" s="561" t="s">
        <v>572</v>
      </c>
      <c r="D225" s="562" t="s">
        <v>722</v>
      </c>
      <c r="E225" s="484" t="s">
        <v>44</v>
      </c>
      <c r="F225" s="566" t="s">
        <v>268</v>
      </c>
      <c r="G225" s="322">
        <v>698</v>
      </c>
      <c r="H225" s="562" t="s">
        <v>31</v>
      </c>
      <c r="I225" s="313">
        <f t="shared" si="14"/>
        <v>385</v>
      </c>
      <c r="K225" s="431">
        <v>120</v>
      </c>
      <c r="L225" s="432">
        <v>63</v>
      </c>
      <c r="M225" s="432">
        <v>120</v>
      </c>
      <c r="N225" s="563">
        <v>82</v>
      </c>
      <c r="O225" s="511"/>
      <c r="P225" s="567"/>
      <c r="Q225" s="288"/>
    </row>
    <row r="226" spans="2:17" s="303" customFormat="1" ht="20.25" customHeight="1" thickBot="1">
      <c r="B226" s="560">
        <f t="shared" si="15"/>
        <v>6</v>
      </c>
      <c r="C226" s="561" t="s">
        <v>554</v>
      </c>
      <c r="D226" s="562" t="s">
        <v>723</v>
      </c>
      <c r="E226" s="484" t="s">
        <v>44</v>
      </c>
      <c r="F226" s="489" t="s">
        <v>186</v>
      </c>
      <c r="G226" s="285">
        <v>257</v>
      </c>
      <c r="H226" s="562" t="s">
        <v>601</v>
      </c>
      <c r="I226" s="313">
        <f t="shared" si="14"/>
        <v>379</v>
      </c>
      <c r="K226" s="431">
        <v>120</v>
      </c>
      <c r="L226" s="432">
        <v>60</v>
      </c>
      <c r="M226" s="432">
        <v>120</v>
      </c>
      <c r="N226" s="563">
        <v>79</v>
      </c>
      <c r="O226" s="568"/>
      <c r="P226" s="569"/>
      <c r="Q226" s="570"/>
    </row>
    <row r="227" spans="2:17" s="303" customFormat="1" ht="20.25" customHeight="1" thickBot="1">
      <c r="B227" s="560">
        <f t="shared" si="15"/>
        <v>7</v>
      </c>
      <c r="C227" s="561" t="s">
        <v>704</v>
      </c>
      <c r="D227" s="562" t="s">
        <v>724</v>
      </c>
      <c r="E227" s="484" t="s">
        <v>44</v>
      </c>
      <c r="F227" s="492" t="s">
        <v>199</v>
      </c>
      <c r="G227" s="12">
        <v>612</v>
      </c>
      <c r="H227" s="562" t="s">
        <v>27</v>
      </c>
      <c r="I227" s="313">
        <f t="shared" si="14"/>
        <v>156</v>
      </c>
      <c r="K227" s="434">
        <v>120</v>
      </c>
      <c r="L227" s="435">
        <v>0</v>
      </c>
      <c r="M227" s="435">
        <v>33</v>
      </c>
      <c r="N227" s="564">
        <v>3</v>
      </c>
      <c r="O227" s="511"/>
      <c r="P227" s="569"/>
      <c r="Q227" s="570"/>
    </row>
    <row r="228" spans="2:17" s="303" customFormat="1" ht="20.25" customHeight="1" thickBot="1">
      <c r="B228" s="560">
        <f t="shared" si="15"/>
        <v>8</v>
      </c>
      <c r="C228" s="561" t="s">
        <v>700</v>
      </c>
      <c r="D228" s="562" t="s">
        <v>725</v>
      </c>
      <c r="E228" s="484" t="s">
        <v>44</v>
      </c>
      <c r="F228" s="492" t="s">
        <v>186</v>
      </c>
      <c r="G228" s="12">
        <v>686</v>
      </c>
      <c r="H228" s="562" t="s">
        <v>672</v>
      </c>
      <c r="I228" s="571">
        <f t="shared" si="14"/>
        <v>0</v>
      </c>
      <c r="K228" s="431">
        <v>0</v>
      </c>
      <c r="L228" s="432">
        <v>0</v>
      </c>
      <c r="M228" s="432">
        <v>0</v>
      </c>
      <c r="N228" s="563">
        <v>0</v>
      </c>
      <c r="O228" s="511"/>
      <c r="P228" s="567"/>
      <c r="Q228" s="570"/>
    </row>
    <row r="229" spans="2:17" s="303" customFormat="1" ht="20.25" customHeight="1" thickBot="1">
      <c r="B229" s="572">
        <f t="shared" si="15"/>
        <v>9</v>
      </c>
      <c r="C229" s="573" t="s">
        <v>700</v>
      </c>
      <c r="D229" s="574" t="s">
        <v>726</v>
      </c>
      <c r="E229" s="575" t="s">
        <v>44</v>
      </c>
      <c r="F229" s="576" t="s">
        <v>186</v>
      </c>
      <c r="G229" s="577">
        <v>686</v>
      </c>
      <c r="H229" s="574" t="s">
        <v>672</v>
      </c>
      <c r="I229" s="376">
        <v>0</v>
      </c>
      <c r="K229" s="458">
        <v>0</v>
      </c>
      <c r="L229" s="459">
        <v>0</v>
      </c>
      <c r="M229" s="459">
        <v>0</v>
      </c>
      <c r="N229" s="578">
        <v>0</v>
      </c>
      <c r="O229" s="448"/>
      <c r="P229" s="569"/>
      <c r="Q229" s="570"/>
    </row>
    <row r="234" spans="2:4" ht="24" customHeight="1" thickBot="1">
      <c r="B234" s="97" t="s">
        <v>727</v>
      </c>
      <c r="C234" s="420"/>
      <c r="D234" s="421"/>
    </row>
    <row r="235" spans="2:17" s="303" customFormat="1" ht="18.75" customHeight="1" thickBot="1">
      <c r="B235" s="297" t="s">
        <v>0</v>
      </c>
      <c r="C235" s="579" t="s">
        <v>58</v>
      </c>
      <c r="D235" s="579" t="s">
        <v>548</v>
      </c>
      <c r="E235" s="299" t="s">
        <v>549</v>
      </c>
      <c r="F235" s="300" t="s">
        <v>545</v>
      </c>
      <c r="G235" s="300" t="s">
        <v>2</v>
      </c>
      <c r="H235" s="301" t="s">
        <v>1</v>
      </c>
      <c r="I235" s="302" t="s">
        <v>6</v>
      </c>
      <c r="K235" s="552" t="s">
        <v>7</v>
      </c>
      <c r="L235" s="553" t="s">
        <v>550</v>
      </c>
      <c r="M235" s="553" t="s">
        <v>9</v>
      </c>
      <c r="N235" s="553" t="s">
        <v>10</v>
      </c>
      <c r="O235" s="554" t="s">
        <v>11</v>
      </c>
      <c r="P235" s="552" t="s">
        <v>551</v>
      </c>
      <c r="Q235" s="555" t="s">
        <v>552</v>
      </c>
    </row>
    <row r="236" spans="2:17" s="303" customFormat="1" ht="20.25" customHeight="1" thickBot="1">
      <c r="B236" s="308">
        <v>1</v>
      </c>
      <c r="C236" s="521" t="s">
        <v>561</v>
      </c>
      <c r="D236" s="521" t="s">
        <v>721</v>
      </c>
      <c r="E236" s="580" t="s">
        <v>44</v>
      </c>
      <c r="F236" s="581" t="s">
        <v>390</v>
      </c>
      <c r="G236" s="582">
        <v>137</v>
      </c>
      <c r="H236" s="430" t="s">
        <v>560</v>
      </c>
      <c r="I236" s="313">
        <f aca="true" t="shared" si="16" ref="I236:I242">SUM(K236:Q236)</f>
        <v>360</v>
      </c>
      <c r="K236" s="431">
        <v>90</v>
      </c>
      <c r="L236" s="432">
        <v>90</v>
      </c>
      <c r="M236" s="432">
        <v>90</v>
      </c>
      <c r="N236" s="432">
        <v>90</v>
      </c>
      <c r="O236" s="511"/>
      <c r="P236" s="288"/>
      <c r="Q236" s="325"/>
    </row>
    <row r="237" spans="2:17" s="303" customFormat="1" ht="20.25" customHeight="1" thickBot="1">
      <c r="B237" s="319">
        <f aca="true" t="shared" si="17" ref="B237:B242">B236+1</f>
        <v>2</v>
      </c>
      <c r="C237" s="521" t="s">
        <v>90</v>
      </c>
      <c r="D237" s="521" t="s">
        <v>608</v>
      </c>
      <c r="E237" s="580" t="s">
        <v>44</v>
      </c>
      <c r="F237" s="524" t="s">
        <v>186</v>
      </c>
      <c r="G237" s="520">
        <v>257</v>
      </c>
      <c r="H237" s="430" t="s">
        <v>601</v>
      </c>
      <c r="I237" s="313">
        <f t="shared" si="16"/>
        <v>356</v>
      </c>
      <c r="K237" s="431">
        <v>90</v>
      </c>
      <c r="L237" s="432">
        <v>90</v>
      </c>
      <c r="M237" s="432">
        <v>86</v>
      </c>
      <c r="N237" s="432">
        <v>90</v>
      </c>
      <c r="O237" s="511"/>
      <c r="P237" s="288"/>
      <c r="Q237" s="325"/>
    </row>
    <row r="238" spans="2:17" s="303" customFormat="1" ht="20.25" customHeight="1" thickBot="1">
      <c r="B238" s="319">
        <f t="shared" si="17"/>
        <v>3</v>
      </c>
      <c r="C238" s="521" t="s">
        <v>90</v>
      </c>
      <c r="D238" s="521" t="s">
        <v>728</v>
      </c>
      <c r="E238" s="580" t="s">
        <v>44</v>
      </c>
      <c r="F238" s="524" t="s">
        <v>186</v>
      </c>
      <c r="G238" s="520">
        <v>257</v>
      </c>
      <c r="H238" s="430" t="s">
        <v>601</v>
      </c>
      <c r="I238" s="313">
        <f t="shared" si="16"/>
        <v>345</v>
      </c>
      <c r="K238" s="431">
        <v>87</v>
      </c>
      <c r="L238" s="432">
        <v>90</v>
      </c>
      <c r="M238" s="432">
        <v>90</v>
      </c>
      <c r="N238" s="432">
        <v>78</v>
      </c>
      <c r="O238" s="511"/>
      <c r="P238" s="288"/>
      <c r="Q238" s="325"/>
    </row>
    <row r="239" spans="2:17" s="303" customFormat="1" ht="20.25" customHeight="1" thickBot="1">
      <c r="B239" s="319">
        <f t="shared" si="17"/>
        <v>4</v>
      </c>
      <c r="C239" s="521" t="s">
        <v>554</v>
      </c>
      <c r="D239" s="521" t="s">
        <v>723</v>
      </c>
      <c r="E239" s="580" t="s">
        <v>44</v>
      </c>
      <c r="F239" s="524" t="s">
        <v>186</v>
      </c>
      <c r="G239" s="520">
        <v>257</v>
      </c>
      <c r="H239" s="430" t="s">
        <v>601</v>
      </c>
      <c r="I239" s="313">
        <f t="shared" si="16"/>
        <v>340</v>
      </c>
      <c r="K239" s="431">
        <v>90</v>
      </c>
      <c r="L239" s="432">
        <v>90</v>
      </c>
      <c r="M239" s="432">
        <v>90</v>
      </c>
      <c r="N239" s="432">
        <v>70</v>
      </c>
      <c r="O239" s="511"/>
      <c r="P239" s="288"/>
      <c r="Q239" s="325"/>
    </row>
    <row r="240" spans="2:17" s="303" customFormat="1" ht="20.25" customHeight="1" thickBot="1">
      <c r="B240" s="319">
        <f t="shared" si="17"/>
        <v>5</v>
      </c>
      <c r="C240" s="521" t="s">
        <v>572</v>
      </c>
      <c r="D240" s="521" t="s">
        <v>722</v>
      </c>
      <c r="E240" s="580" t="s">
        <v>44</v>
      </c>
      <c r="F240" s="519" t="s">
        <v>268</v>
      </c>
      <c r="G240" s="535">
        <v>698</v>
      </c>
      <c r="H240" s="430" t="s">
        <v>31</v>
      </c>
      <c r="I240" s="313">
        <f t="shared" si="16"/>
        <v>284</v>
      </c>
      <c r="K240" s="431">
        <v>90</v>
      </c>
      <c r="L240" s="432">
        <v>64</v>
      </c>
      <c r="M240" s="432">
        <v>87</v>
      </c>
      <c r="N240" s="432">
        <v>43</v>
      </c>
      <c r="O240" s="511"/>
      <c r="P240" s="567"/>
      <c r="Q240" s="325"/>
    </row>
    <row r="241" spans="2:17" s="303" customFormat="1" ht="20.25" customHeight="1" thickBot="1">
      <c r="B241" s="319">
        <f t="shared" si="17"/>
        <v>6</v>
      </c>
      <c r="C241" s="521" t="s">
        <v>653</v>
      </c>
      <c r="D241" s="521" t="s">
        <v>729</v>
      </c>
      <c r="E241" s="580" t="s">
        <v>44</v>
      </c>
      <c r="F241" s="524" t="s">
        <v>186</v>
      </c>
      <c r="G241" s="520">
        <v>257</v>
      </c>
      <c r="H241" s="430" t="s">
        <v>601</v>
      </c>
      <c r="I241" s="313">
        <f t="shared" si="16"/>
        <v>260</v>
      </c>
      <c r="K241" s="431">
        <v>44</v>
      </c>
      <c r="L241" s="432">
        <v>78</v>
      </c>
      <c r="M241" s="432">
        <v>56</v>
      </c>
      <c r="N241" s="432">
        <v>82</v>
      </c>
      <c r="O241" s="568"/>
      <c r="P241" s="569"/>
      <c r="Q241" s="329"/>
    </row>
    <row r="242" spans="2:17" s="303" customFormat="1" ht="20.25" customHeight="1" thickBot="1">
      <c r="B242" s="371">
        <f t="shared" si="17"/>
        <v>7</v>
      </c>
      <c r="C242" s="540" t="s">
        <v>653</v>
      </c>
      <c r="D242" s="540" t="s">
        <v>730</v>
      </c>
      <c r="E242" s="583" t="s">
        <v>44</v>
      </c>
      <c r="F242" s="538" t="s">
        <v>186</v>
      </c>
      <c r="G242" s="539">
        <v>257</v>
      </c>
      <c r="H242" s="466" t="s">
        <v>601</v>
      </c>
      <c r="I242" s="376">
        <f t="shared" si="16"/>
        <v>156</v>
      </c>
      <c r="K242" s="458">
        <v>47</v>
      </c>
      <c r="L242" s="459">
        <v>69</v>
      </c>
      <c r="M242" s="459">
        <v>40</v>
      </c>
      <c r="N242" s="459">
        <v>0</v>
      </c>
      <c r="O242" s="584"/>
      <c r="P242" s="585"/>
      <c r="Q242" s="443"/>
    </row>
    <row r="247" spans="2:4" ht="24" customHeight="1" thickBot="1">
      <c r="B247" s="97" t="s">
        <v>731</v>
      </c>
      <c r="C247" s="420"/>
      <c r="D247" s="421"/>
    </row>
    <row r="248" spans="2:17" s="303" customFormat="1" ht="18.75" customHeight="1" thickBot="1">
      <c r="B248" s="297" t="s">
        <v>0</v>
      </c>
      <c r="C248" s="579" t="s">
        <v>58</v>
      </c>
      <c r="D248" s="579" t="s">
        <v>548</v>
      </c>
      <c r="E248" s="299" t="s">
        <v>549</v>
      </c>
      <c r="F248" s="300" t="s">
        <v>545</v>
      </c>
      <c r="G248" s="300" t="s">
        <v>2</v>
      </c>
      <c r="H248" s="301" t="s">
        <v>1</v>
      </c>
      <c r="I248" s="302" t="s">
        <v>6</v>
      </c>
      <c r="K248" s="552" t="s">
        <v>7</v>
      </c>
      <c r="L248" s="553" t="s">
        <v>550</v>
      </c>
      <c r="M248" s="553" t="s">
        <v>9</v>
      </c>
      <c r="N248" s="553" t="s">
        <v>10</v>
      </c>
      <c r="O248" s="554" t="s">
        <v>11</v>
      </c>
      <c r="P248" s="552" t="s">
        <v>551</v>
      </c>
      <c r="Q248" s="555" t="s">
        <v>552</v>
      </c>
    </row>
    <row r="249" spans="2:17" s="303" customFormat="1" ht="20.25" customHeight="1" thickBot="1">
      <c r="B249" s="308">
        <v>1</v>
      </c>
      <c r="C249" s="444" t="s">
        <v>629</v>
      </c>
      <c r="D249" s="445" t="s">
        <v>334</v>
      </c>
      <c r="E249" s="580"/>
      <c r="F249" s="581" t="s">
        <v>186</v>
      </c>
      <c r="G249" s="582">
        <v>580</v>
      </c>
      <c r="H249" s="430" t="s">
        <v>41</v>
      </c>
      <c r="I249" s="313">
        <f>SUM(K249:Q249)</f>
        <v>795</v>
      </c>
      <c r="K249" s="425">
        <v>180</v>
      </c>
      <c r="L249" s="426">
        <v>180</v>
      </c>
      <c r="M249" s="426">
        <v>180</v>
      </c>
      <c r="N249" s="426">
        <v>147</v>
      </c>
      <c r="O249" s="559">
        <v>108</v>
      </c>
      <c r="P249" s="505"/>
      <c r="Q249" s="317"/>
    </row>
    <row r="250" spans="2:17" s="303" customFormat="1" ht="20.25" customHeight="1" thickBot="1">
      <c r="B250" s="371">
        <f>B249+1</f>
        <v>2</v>
      </c>
      <c r="C250" s="454" t="s">
        <v>622</v>
      </c>
      <c r="D250" s="455" t="s">
        <v>623</v>
      </c>
      <c r="E250" s="583"/>
      <c r="F250" s="538" t="s">
        <v>199</v>
      </c>
      <c r="G250" s="539">
        <v>178</v>
      </c>
      <c r="H250" s="466" t="s">
        <v>624</v>
      </c>
      <c r="I250" s="376">
        <f>SUM(K250:Q250)</f>
        <v>743</v>
      </c>
      <c r="K250" s="458">
        <v>119</v>
      </c>
      <c r="L250" s="459">
        <v>164</v>
      </c>
      <c r="M250" s="459">
        <v>113</v>
      </c>
      <c r="N250" s="459">
        <v>180</v>
      </c>
      <c r="O250" s="578">
        <v>167</v>
      </c>
      <c r="P250" s="584"/>
      <c r="Q250" s="463"/>
    </row>
    <row r="256" spans="2:4" ht="24" customHeight="1" thickBot="1">
      <c r="B256" s="97" t="s">
        <v>732</v>
      </c>
      <c r="C256" s="420"/>
      <c r="D256" s="421"/>
    </row>
    <row r="257" spans="2:17" s="303" customFormat="1" ht="18.75" customHeight="1" thickBot="1">
      <c r="B257" s="297" t="s">
        <v>0</v>
      </c>
      <c r="C257" s="579" t="s">
        <v>58</v>
      </c>
      <c r="D257" s="579" t="s">
        <v>548</v>
      </c>
      <c r="E257" s="299" t="s">
        <v>549</v>
      </c>
      <c r="F257" s="300" t="s">
        <v>545</v>
      </c>
      <c r="G257" s="300" t="s">
        <v>2</v>
      </c>
      <c r="H257" s="301" t="s">
        <v>1</v>
      </c>
      <c r="I257" s="302" t="s">
        <v>6</v>
      </c>
      <c r="K257" s="552" t="s">
        <v>7</v>
      </c>
      <c r="L257" s="553" t="s">
        <v>550</v>
      </c>
      <c r="M257" s="553" t="s">
        <v>9</v>
      </c>
      <c r="N257" s="553" t="s">
        <v>10</v>
      </c>
      <c r="O257" s="554" t="s">
        <v>11</v>
      </c>
      <c r="P257" s="552" t="s">
        <v>551</v>
      </c>
      <c r="Q257" s="555" t="s">
        <v>552</v>
      </c>
    </row>
    <row r="258" spans="2:17" s="303" customFormat="1" ht="20.25" customHeight="1" thickBot="1">
      <c r="B258" s="308">
        <v>1</v>
      </c>
      <c r="C258" s="557" t="s">
        <v>706</v>
      </c>
      <c r="D258" s="558" t="s">
        <v>358</v>
      </c>
      <c r="E258" s="580"/>
      <c r="F258" s="581" t="s">
        <v>155</v>
      </c>
      <c r="G258" s="582">
        <v>243</v>
      </c>
      <c r="H258" s="471" t="s">
        <v>564</v>
      </c>
      <c r="I258" s="313">
        <f>SUM(K258:Q258)</f>
        <v>404</v>
      </c>
      <c r="K258" s="425">
        <v>108</v>
      </c>
      <c r="L258" s="426">
        <v>64</v>
      </c>
      <c r="M258" s="426">
        <v>63</v>
      </c>
      <c r="N258" s="426">
        <v>117</v>
      </c>
      <c r="O258" s="559">
        <v>52</v>
      </c>
      <c r="P258" s="505"/>
      <c r="Q258" s="317"/>
    </row>
    <row r="259" spans="2:17" s="303" customFormat="1" ht="20.25" customHeight="1" thickBot="1">
      <c r="B259" s="319">
        <f>B258+1</f>
        <v>2</v>
      </c>
      <c r="C259" s="561" t="s">
        <v>689</v>
      </c>
      <c r="D259" s="562" t="s">
        <v>358</v>
      </c>
      <c r="E259" s="580"/>
      <c r="F259" s="524" t="s">
        <v>155</v>
      </c>
      <c r="G259" s="520">
        <v>90</v>
      </c>
      <c r="H259" s="471" t="s">
        <v>577</v>
      </c>
      <c r="I259" s="313">
        <f>SUM(K259:Q259)</f>
        <v>340</v>
      </c>
      <c r="K259" s="431">
        <v>75</v>
      </c>
      <c r="L259" s="432">
        <v>88</v>
      </c>
      <c r="M259" s="432">
        <v>66</v>
      </c>
      <c r="N259" s="432">
        <v>62</v>
      </c>
      <c r="O259" s="563">
        <v>49</v>
      </c>
      <c r="P259" s="511"/>
      <c r="Q259" s="325"/>
    </row>
    <row r="260" spans="2:17" s="303" customFormat="1" ht="20.25" customHeight="1" thickBot="1">
      <c r="B260" s="319">
        <f>B259+1</f>
        <v>3</v>
      </c>
      <c r="C260" s="561" t="s">
        <v>563</v>
      </c>
      <c r="D260" s="562" t="s">
        <v>281</v>
      </c>
      <c r="E260" s="580"/>
      <c r="F260" s="519" t="s">
        <v>155</v>
      </c>
      <c r="G260" s="535">
        <v>243</v>
      </c>
      <c r="H260" s="471" t="s">
        <v>564</v>
      </c>
      <c r="I260" s="313">
        <f>SUM(K260:Q260)</f>
        <v>275</v>
      </c>
      <c r="K260" s="431">
        <v>3</v>
      </c>
      <c r="L260" s="432">
        <v>45</v>
      </c>
      <c r="M260" s="432">
        <v>50</v>
      </c>
      <c r="N260" s="432">
        <v>118</v>
      </c>
      <c r="O260" s="563">
        <v>59</v>
      </c>
      <c r="P260" s="511"/>
      <c r="Q260" s="325"/>
    </row>
    <row r="261" spans="2:17" s="303" customFormat="1" ht="20.25" customHeight="1" thickBot="1">
      <c r="B261" s="371">
        <f>B260+1</f>
        <v>4</v>
      </c>
      <c r="C261" s="573" t="s">
        <v>563</v>
      </c>
      <c r="D261" s="574" t="s">
        <v>358</v>
      </c>
      <c r="E261" s="583"/>
      <c r="F261" s="586" t="s">
        <v>155</v>
      </c>
      <c r="G261" s="587">
        <v>243</v>
      </c>
      <c r="H261" s="588" t="s">
        <v>564</v>
      </c>
      <c r="I261" s="376">
        <f>SUM(K261:Q261)</f>
        <v>144</v>
      </c>
      <c r="K261" s="458">
        <v>37</v>
      </c>
      <c r="L261" s="459">
        <v>9</v>
      </c>
      <c r="M261" s="459">
        <v>34</v>
      </c>
      <c r="N261" s="459">
        <v>21</v>
      </c>
      <c r="O261" s="578">
        <v>43</v>
      </c>
      <c r="P261" s="584"/>
      <c r="Q261" s="463"/>
    </row>
  </sheetData>
  <sheetProtection/>
  <mergeCells count="1">
    <mergeCell ref="C42:M42"/>
  </mergeCells>
  <conditionalFormatting sqref="H4">
    <cfRule type="cellIs" priority="228" dxfId="2" operator="equal">
      <formula>900</formula>
    </cfRule>
  </conditionalFormatting>
  <conditionalFormatting sqref="L7:O7 L11:O14 L9:O9 L16:O38">
    <cfRule type="cellIs" priority="195" dxfId="2" operator="equal">
      <formula>180</formula>
    </cfRule>
  </conditionalFormatting>
  <conditionalFormatting sqref="K7:L39">
    <cfRule type="cellIs" priority="191" dxfId="0" operator="greaterThan">
      <formula>239.5</formula>
    </cfRule>
    <cfRule type="cellIs" priority="192" dxfId="0" operator="greaterThan">
      <formula>"239.5"</formula>
    </cfRule>
    <cfRule type="cellIs" priority="193" dxfId="0" operator="greaterThan">
      <formula>240</formula>
    </cfRule>
    <cfRule type="cellIs" priority="194" dxfId="0" operator="greaterThan">
      <formula>240</formula>
    </cfRule>
  </conditionalFormatting>
  <conditionalFormatting sqref="M7:O39">
    <cfRule type="cellIs" priority="190" dxfId="0" operator="greaterThan">
      <formula>179.5</formula>
    </cfRule>
  </conditionalFormatting>
  <conditionalFormatting sqref="K82:L82">
    <cfRule type="cellIs" priority="178" dxfId="0" operator="greaterThan">
      <formula>239.5</formula>
    </cfRule>
    <cfRule type="cellIs" priority="179" dxfId="0" operator="greaterThan">
      <formula>"239.5"</formula>
    </cfRule>
    <cfRule type="cellIs" priority="180" dxfId="0" operator="greaterThan">
      <formula>240</formula>
    </cfRule>
    <cfRule type="cellIs" priority="181" dxfId="0" operator="greaterThan">
      <formula>240</formula>
    </cfRule>
  </conditionalFormatting>
  <conditionalFormatting sqref="M82:O82">
    <cfRule type="cellIs" priority="177" dxfId="0" operator="greaterThan">
      <formula>179.5</formula>
    </cfRule>
  </conditionalFormatting>
  <conditionalFormatting sqref="K51:K70">
    <cfRule type="cellIs" priority="176" dxfId="2" operator="equal">
      <formula>240</formula>
    </cfRule>
  </conditionalFormatting>
  <conditionalFormatting sqref="L51:P70">
    <cfRule type="cellIs" priority="175" dxfId="2" operator="equal">
      <formula>180</formula>
    </cfRule>
  </conditionalFormatting>
  <conditionalFormatting sqref="K50:L81">
    <cfRule type="cellIs" priority="174" dxfId="0" operator="greaterThan">
      <formula>239.5</formula>
    </cfRule>
  </conditionalFormatting>
  <conditionalFormatting sqref="M50:P81">
    <cfRule type="cellIs" priority="173" dxfId="0" operator="greaterThan">
      <formula>179.5</formula>
    </cfRule>
  </conditionalFormatting>
  <conditionalFormatting sqref="K88:K89">
    <cfRule type="cellIs" priority="166" dxfId="2" operator="equal">
      <formula>240</formula>
    </cfRule>
  </conditionalFormatting>
  <conditionalFormatting sqref="L88:O89">
    <cfRule type="cellIs" priority="165" dxfId="2" operator="equal">
      <formula>180</formula>
    </cfRule>
  </conditionalFormatting>
  <conditionalFormatting sqref="K88:L92">
    <cfRule type="cellIs" priority="164" dxfId="0" operator="greaterThan">
      <formula>239.5</formula>
    </cfRule>
  </conditionalFormatting>
  <conditionalFormatting sqref="M88:O92">
    <cfRule type="cellIs" priority="163" dxfId="0" operator="greaterThan">
      <formula>179.5</formula>
    </cfRule>
  </conditionalFormatting>
  <conditionalFormatting sqref="P88:P89">
    <cfRule type="cellIs" priority="162" dxfId="2" operator="equal">
      <formula>180</formula>
    </cfRule>
  </conditionalFormatting>
  <conditionalFormatting sqref="P101:P117">
    <cfRule type="cellIs" priority="161" dxfId="2" operator="equal">
      <formula>180</formula>
    </cfRule>
  </conditionalFormatting>
  <conditionalFormatting sqref="P101:P120">
    <cfRule type="cellIs" priority="160" dxfId="0" operator="greaterThan">
      <formula>179.5</formula>
    </cfRule>
  </conditionalFormatting>
  <conditionalFormatting sqref="K97:O108 K109:M109 O109 K110:O120">
    <cfRule type="cellIs" priority="159" dxfId="2" operator="equal">
      <formula>120</formula>
    </cfRule>
  </conditionalFormatting>
  <conditionalFormatting sqref="N109">
    <cfRule type="cellIs" priority="158" dxfId="2" operator="equal">
      <formula>120</formula>
    </cfRule>
  </conditionalFormatting>
  <conditionalFormatting sqref="K97:L120">
    <cfRule type="cellIs" priority="156" dxfId="0" operator="greaterThan">
      <formula>119.5</formula>
    </cfRule>
    <cfRule type="cellIs" priority="157" dxfId="0" operator="greaterThan">
      <formula>120</formula>
    </cfRule>
  </conditionalFormatting>
  <conditionalFormatting sqref="M97:O120">
    <cfRule type="cellIs" priority="155" dxfId="0" operator="greaterThan">
      <formula>119.5</formula>
    </cfRule>
  </conditionalFormatting>
  <conditionalFormatting sqref="P97 P100">
    <cfRule type="cellIs" priority="154" dxfId="2" operator="equal">
      <formula>120</formula>
    </cfRule>
  </conditionalFormatting>
  <conditionalFormatting sqref="P129:P136">
    <cfRule type="cellIs" priority="153" dxfId="2" operator="equal">
      <formula>180</formula>
    </cfRule>
  </conditionalFormatting>
  <conditionalFormatting sqref="P129:P136">
    <cfRule type="cellIs" priority="152" dxfId="0" operator="greaterThan">
      <formula>179.5</formula>
    </cfRule>
  </conditionalFormatting>
  <conditionalFormatting sqref="P125 P128">
    <cfRule type="cellIs" priority="151" dxfId="2" operator="equal">
      <formula>120</formula>
    </cfRule>
  </conditionalFormatting>
  <conditionalFormatting sqref="K129:O133 K125:L128 N125:O128">
    <cfRule type="cellIs" priority="150" dxfId="2" operator="equal">
      <formula>120</formula>
    </cfRule>
  </conditionalFormatting>
  <conditionalFormatting sqref="K129:O136 K125:L128 N125:O128">
    <cfRule type="cellIs" priority="149" dxfId="0" operator="greaterThan">
      <formula>119.5</formula>
    </cfRule>
  </conditionalFormatting>
  <conditionalFormatting sqref="K125:O136">
    <cfRule type="cellIs" priority="148" dxfId="0" operator="greaterThan">
      <formula>119.5</formula>
    </cfRule>
  </conditionalFormatting>
  <conditionalFormatting sqref="P146:P162">
    <cfRule type="cellIs" priority="147" dxfId="2" operator="equal">
      <formula>180</formula>
    </cfRule>
  </conditionalFormatting>
  <conditionalFormatting sqref="P146:P165">
    <cfRule type="cellIs" priority="146" dxfId="0" operator="greaterThan">
      <formula>179.5</formula>
    </cfRule>
  </conditionalFormatting>
  <conditionalFormatting sqref="K161:O165">
    <cfRule type="cellIs" priority="145" dxfId="2" operator="equal">
      <formula>120</formula>
    </cfRule>
  </conditionalFormatting>
  <conditionalFormatting sqref="P142 P145">
    <cfRule type="cellIs" priority="141" dxfId="2" operator="equal">
      <formula>120</formula>
    </cfRule>
  </conditionalFormatting>
  <conditionalFormatting sqref="K161:L165">
    <cfRule type="cellIs" priority="143" dxfId="0" operator="greaterThan">
      <formula>119.5</formula>
    </cfRule>
    <cfRule type="cellIs" priority="144" dxfId="0" operator="greaterThan">
      <formula>120</formula>
    </cfRule>
  </conditionalFormatting>
  <conditionalFormatting sqref="M161:O165">
    <cfRule type="cellIs" priority="142" dxfId="0" operator="greaterThan">
      <formula>119.5</formula>
    </cfRule>
  </conditionalFormatting>
  <conditionalFormatting sqref="K142:O151">
    <cfRule type="cellIs" priority="140" dxfId="2" operator="equal">
      <formula>120</formula>
    </cfRule>
  </conditionalFormatting>
  <conditionalFormatting sqref="K152:O152">
    <cfRule type="cellIs" priority="139" dxfId="2" operator="equal">
      <formula>120</formula>
    </cfRule>
  </conditionalFormatting>
  <conditionalFormatting sqref="K153:O160">
    <cfRule type="cellIs" priority="138" dxfId="2" operator="equal">
      <formula>120</formula>
    </cfRule>
  </conditionalFormatting>
  <conditionalFormatting sqref="K142:O160">
    <cfRule type="cellIs" priority="137" dxfId="0" operator="greaterThan">
      <formula>119.5</formula>
    </cfRule>
  </conditionalFormatting>
  <conditionalFormatting sqref="P175:P178">
    <cfRule type="cellIs" priority="136" dxfId="2" operator="equal">
      <formula>180</formula>
    </cfRule>
  </conditionalFormatting>
  <conditionalFormatting sqref="P175:P178">
    <cfRule type="cellIs" priority="135" dxfId="0" operator="greaterThan">
      <formula>179.5</formula>
    </cfRule>
  </conditionalFormatting>
  <conditionalFormatting sqref="P171 P174">
    <cfRule type="cellIs" priority="134" dxfId="2" operator="equal">
      <formula>120</formula>
    </cfRule>
  </conditionalFormatting>
  <conditionalFormatting sqref="L171">
    <cfRule type="cellIs" priority="133" dxfId="2" operator="equal">
      <formula>180</formula>
    </cfRule>
  </conditionalFormatting>
  <conditionalFormatting sqref="K171:L171">
    <cfRule type="cellIs" priority="129" dxfId="0" operator="greaterThan">
      <formula>239.5</formula>
    </cfRule>
    <cfRule type="cellIs" priority="130" dxfId="0" operator="greaterThan">
      <formula>"239.5"</formula>
    </cfRule>
    <cfRule type="cellIs" priority="131" dxfId="0" operator="greaterThan">
      <formula>240</formula>
    </cfRule>
    <cfRule type="cellIs" priority="132" dxfId="0" operator="greaterThan">
      <formula>240</formula>
    </cfRule>
  </conditionalFormatting>
  <conditionalFormatting sqref="L172">
    <cfRule type="cellIs" priority="128" dxfId="2" operator="equal">
      <formula>180</formula>
    </cfRule>
  </conditionalFormatting>
  <conditionalFormatting sqref="K172:L172">
    <cfRule type="cellIs" priority="124" dxfId="0" operator="greaterThan">
      <formula>239.5</formula>
    </cfRule>
    <cfRule type="cellIs" priority="125" dxfId="0" operator="greaterThan">
      <formula>"239.5"</formula>
    </cfRule>
    <cfRule type="cellIs" priority="126" dxfId="0" operator="greaterThan">
      <formula>240</formula>
    </cfRule>
    <cfRule type="cellIs" priority="127" dxfId="0" operator="greaterThan">
      <formula>240</formula>
    </cfRule>
  </conditionalFormatting>
  <conditionalFormatting sqref="M171:O171">
    <cfRule type="cellIs" priority="123" dxfId="2" operator="equal">
      <formula>180</formula>
    </cfRule>
  </conditionalFormatting>
  <conditionalFormatting sqref="M171:O171">
    <cfRule type="cellIs" priority="122" dxfId="0" operator="greaterThan">
      <formula>179.5</formula>
    </cfRule>
  </conditionalFormatting>
  <conditionalFormatting sqref="M172:O172">
    <cfRule type="cellIs" priority="121" dxfId="2" operator="equal">
      <formula>180</formula>
    </cfRule>
  </conditionalFormatting>
  <conditionalFormatting sqref="M172:O172">
    <cfRule type="cellIs" priority="120" dxfId="0" operator="greaterThan">
      <formula>179.5</formula>
    </cfRule>
  </conditionalFormatting>
  <conditionalFormatting sqref="L173:O173">
    <cfRule type="cellIs" priority="119" dxfId="2" operator="equal">
      <formula>180</formula>
    </cfRule>
  </conditionalFormatting>
  <conditionalFormatting sqref="K173:L173">
    <cfRule type="cellIs" priority="115" dxfId="0" operator="greaterThan">
      <formula>239.5</formula>
    </cfRule>
    <cfRule type="cellIs" priority="116" dxfId="0" operator="greaterThan">
      <formula>"239.5"</formula>
    </cfRule>
    <cfRule type="cellIs" priority="117" dxfId="0" operator="greaterThan">
      <formula>240</formula>
    </cfRule>
    <cfRule type="cellIs" priority="118" dxfId="0" operator="greaterThan">
      <formula>240</formula>
    </cfRule>
  </conditionalFormatting>
  <conditionalFormatting sqref="M173:O173">
    <cfRule type="cellIs" priority="114" dxfId="0" operator="greaterThan">
      <formula>179.5</formula>
    </cfRule>
  </conditionalFormatting>
  <conditionalFormatting sqref="L174:O174">
    <cfRule type="cellIs" priority="113" dxfId="2" operator="equal">
      <formula>180</formula>
    </cfRule>
  </conditionalFormatting>
  <conditionalFormatting sqref="K174:L174">
    <cfRule type="cellIs" priority="109" dxfId="0" operator="greaterThan">
      <formula>239.5</formula>
    </cfRule>
    <cfRule type="cellIs" priority="110" dxfId="0" operator="greaterThan">
      <formula>"239.5"</formula>
    </cfRule>
    <cfRule type="cellIs" priority="111" dxfId="0" operator="greaterThan">
      <formula>240</formula>
    </cfRule>
    <cfRule type="cellIs" priority="112" dxfId="0" operator="greaterThan">
      <formula>240</formula>
    </cfRule>
  </conditionalFormatting>
  <conditionalFormatting sqref="M174:O174">
    <cfRule type="cellIs" priority="108" dxfId="0" operator="greaterThan">
      <formula>179.5</formula>
    </cfRule>
  </conditionalFormatting>
  <conditionalFormatting sqref="L175:O175">
    <cfRule type="cellIs" priority="107" dxfId="2" operator="equal">
      <formula>180</formula>
    </cfRule>
  </conditionalFormatting>
  <conditionalFormatting sqref="K175:L175">
    <cfRule type="cellIs" priority="103" dxfId="0" operator="greaterThan">
      <formula>239.5</formula>
    </cfRule>
    <cfRule type="cellIs" priority="104" dxfId="0" operator="greaterThan">
      <formula>"239.5"</formula>
    </cfRule>
    <cfRule type="cellIs" priority="105" dxfId="0" operator="greaterThan">
      <formula>240</formula>
    </cfRule>
    <cfRule type="cellIs" priority="106" dxfId="0" operator="greaterThan">
      <formula>240</formula>
    </cfRule>
  </conditionalFormatting>
  <conditionalFormatting sqref="M175:O175">
    <cfRule type="cellIs" priority="102" dxfId="0" operator="greaterThan">
      <formula>179.5</formula>
    </cfRule>
  </conditionalFormatting>
  <conditionalFormatting sqref="L176:O176">
    <cfRule type="cellIs" priority="101" dxfId="2" operator="equal">
      <formula>180</formula>
    </cfRule>
  </conditionalFormatting>
  <conditionalFormatting sqref="K176:L176">
    <cfRule type="cellIs" priority="97" dxfId="0" operator="greaterThan">
      <formula>239.5</formula>
    </cfRule>
    <cfRule type="cellIs" priority="98" dxfId="0" operator="greaterThan">
      <formula>"239.5"</formula>
    </cfRule>
    <cfRule type="cellIs" priority="99" dxfId="0" operator="greaterThan">
      <formula>240</formula>
    </cfRule>
    <cfRule type="cellIs" priority="100" dxfId="0" operator="greaterThan">
      <formula>240</formula>
    </cfRule>
  </conditionalFormatting>
  <conditionalFormatting sqref="M176:O176">
    <cfRule type="cellIs" priority="96" dxfId="0" operator="greaterThan">
      <formula>179.5</formula>
    </cfRule>
  </conditionalFormatting>
  <conditionalFormatting sqref="L177:O177">
    <cfRule type="cellIs" priority="95" dxfId="2" operator="equal">
      <formula>180</formula>
    </cfRule>
  </conditionalFormatting>
  <conditionalFormatting sqref="K177:L177">
    <cfRule type="cellIs" priority="91" dxfId="0" operator="greaterThan">
      <formula>239.5</formula>
    </cfRule>
    <cfRule type="cellIs" priority="92" dxfId="0" operator="greaterThan">
      <formula>"239.5"</formula>
    </cfRule>
    <cfRule type="cellIs" priority="93" dxfId="0" operator="greaterThan">
      <formula>240</formula>
    </cfRule>
    <cfRule type="cellIs" priority="94" dxfId="0" operator="greaterThan">
      <formula>240</formula>
    </cfRule>
  </conditionalFormatting>
  <conditionalFormatting sqref="M177:O177">
    <cfRule type="cellIs" priority="90" dxfId="0" operator="greaterThan">
      <formula>179.5</formula>
    </cfRule>
  </conditionalFormatting>
  <conditionalFormatting sqref="L178:O178">
    <cfRule type="cellIs" priority="89" dxfId="2" operator="equal">
      <formula>180</formula>
    </cfRule>
  </conditionalFormatting>
  <conditionalFormatting sqref="K178:L178">
    <cfRule type="cellIs" priority="85" dxfId="0" operator="greaterThan">
      <formula>239.5</formula>
    </cfRule>
    <cfRule type="cellIs" priority="86" dxfId="0" operator="greaterThan">
      <formula>"239.5"</formula>
    </cfRule>
    <cfRule type="cellIs" priority="87" dxfId="0" operator="greaterThan">
      <formula>240</formula>
    </cfRule>
    <cfRule type="cellIs" priority="88" dxfId="0" operator="greaterThan">
      <formula>240</formula>
    </cfRule>
  </conditionalFormatting>
  <conditionalFormatting sqref="M178:O178">
    <cfRule type="cellIs" priority="84" dxfId="0" operator="greaterThan">
      <formula>179.5</formula>
    </cfRule>
  </conditionalFormatting>
  <conditionalFormatting sqref="P188">
    <cfRule type="cellIs" priority="83" dxfId="2" operator="equal">
      <formula>180</formula>
    </cfRule>
  </conditionalFormatting>
  <conditionalFormatting sqref="P188">
    <cfRule type="cellIs" priority="82" dxfId="0" operator="greaterThan">
      <formula>179.5</formula>
    </cfRule>
  </conditionalFormatting>
  <conditionalFormatting sqref="P184 P187">
    <cfRule type="cellIs" priority="81" dxfId="2" operator="equal">
      <formula>120</formula>
    </cfRule>
  </conditionalFormatting>
  <conditionalFormatting sqref="L188 N188:O188">
    <cfRule type="cellIs" priority="80" dxfId="2" operator="equal">
      <formula>180</formula>
    </cfRule>
  </conditionalFormatting>
  <conditionalFormatting sqref="K188:N188">
    <cfRule type="cellIs" priority="76" dxfId="0" operator="greaterThan">
      <formula>239.5</formula>
    </cfRule>
    <cfRule type="cellIs" priority="77" dxfId="0" operator="greaterThan">
      <formula>"239.5"</formula>
    </cfRule>
    <cfRule type="cellIs" priority="78" dxfId="0" operator="greaterThan">
      <formula>240</formula>
    </cfRule>
    <cfRule type="cellIs" priority="79" dxfId="0" operator="greaterThan">
      <formula>240</formula>
    </cfRule>
  </conditionalFormatting>
  <conditionalFormatting sqref="O188">
    <cfRule type="cellIs" priority="75" dxfId="0" operator="greaterThan">
      <formula>179.5</formula>
    </cfRule>
  </conditionalFormatting>
  <conditionalFormatting sqref="K184">
    <cfRule type="cellIs" priority="74" dxfId="2" operator="equal">
      <formula>240</formula>
    </cfRule>
  </conditionalFormatting>
  <conditionalFormatting sqref="L184:O184">
    <cfRule type="cellIs" priority="73" dxfId="2" operator="equal">
      <formula>180</formula>
    </cfRule>
  </conditionalFormatting>
  <conditionalFormatting sqref="K184:L184">
    <cfRule type="cellIs" priority="72" dxfId="0" operator="greaterThan">
      <formula>239.5</formula>
    </cfRule>
  </conditionalFormatting>
  <conditionalFormatting sqref="M184:O184">
    <cfRule type="cellIs" priority="71" dxfId="0" operator="greaterThan">
      <formula>179.5</formula>
    </cfRule>
  </conditionalFormatting>
  <conditionalFormatting sqref="K185">
    <cfRule type="cellIs" priority="70" dxfId="2" operator="equal">
      <formula>240</formula>
    </cfRule>
  </conditionalFormatting>
  <conditionalFormatting sqref="L185:O185">
    <cfRule type="cellIs" priority="69" dxfId="2" operator="equal">
      <formula>180</formula>
    </cfRule>
  </conditionalFormatting>
  <conditionalFormatting sqref="K185:L185">
    <cfRule type="cellIs" priority="68" dxfId="0" operator="greaterThan">
      <formula>239.5</formula>
    </cfRule>
  </conditionalFormatting>
  <conditionalFormatting sqref="M185:O185">
    <cfRule type="cellIs" priority="67" dxfId="0" operator="greaterThan">
      <formula>179.5</formula>
    </cfRule>
  </conditionalFormatting>
  <conditionalFormatting sqref="K187:L187">
    <cfRule type="cellIs" priority="64" dxfId="0" operator="greaterThan">
      <formula>239.5</formula>
    </cfRule>
  </conditionalFormatting>
  <conditionalFormatting sqref="M187:O187">
    <cfRule type="cellIs" priority="63" dxfId="0" operator="greaterThan">
      <formula>179.5</formula>
    </cfRule>
  </conditionalFormatting>
  <conditionalFormatting sqref="K186:L186">
    <cfRule type="cellIs" priority="66" dxfId="0" operator="greaterThan">
      <formula>239.5</formula>
    </cfRule>
  </conditionalFormatting>
  <conditionalFormatting sqref="M186:O186">
    <cfRule type="cellIs" priority="65" dxfId="0" operator="greaterThan">
      <formula>179.5</formula>
    </cfRule>
  </conditionalFormatting>
  <conditionalFormatting sqref="K213:K214">
    <cfRule type="cellIs" priority="62" dxfId="2" operator="equal">
      <formula>240</formula>
    </cfRule>
  </conditionalFormatting>
  <conditionalFormatting sqref="L213:P214 P195:P212">
    <cfRule type="cellIs" priority="61" dxfId="2" operator="equal">
      <formula>180</formula>
    </cfRule>
  </conditionalFormatting>
  <conditionalFormatting sqref="K213:L214">
    <cfRule type="cellIs" priority="60" dxfId="0" operator="greaterThan">
      <formula>239.5</formula>
    </cfRule>
  </conditionalFormatting>
  <conditionalFormatting sqref="M213:P214 P194:P212 P215">
    <cfRule type="cellIs" priority="59" dxfId="0" operator="greaterThan">
      <formula>179.5</formula>
    </cfRule>
  </conditionalFormatting>
  <conditionalFormatting sqref="K215:O215">
    <cfRule type="cellIs" priority="51" dxfId="0" operator="greaterThan">
      <formula>179.5</formula>
    </cfRule>
    <cfRule type="cellIs" priority="52" dxfId="0" operator="greaterThan">
      <formula>"179,5*"</formula>
    </cfRule>
  </conditionalFormatting>
  <conditionalFormatting sqref="K194:K212">
    <cfRule type="cellIs" priority="58" dxfId="2" operator="equal">
      <formula>180</formula>
    </cfRule>
  </conditionalFormatting>
  <conditionalFormatting sqref="L194:O212">
    <cfRule type="cellIs" priority="57" dxfId="2" operator="equal">
      <formula>180</formula>
    </cfRule>
  </conditionalFormatting>
  <conditionalFormatting sqref="K194:O212">
    <cfRule type="cellIs" priority="55" dxfId="0" operator="greaterThan">
      <formula>179.5</formula>
    </cfRule>
    <cfRule type="cellIs" priority="56" dxfId="0" operator="greaterThan">
      <formula>"179,5*"</formula>
    </cfRule>
  </conditionalFormatting>
  <conditionalFormatting sqref="K215">
    <cfRule type="cellIs" priority="54" dxfId="2" operator="equal">
      <formula>180</formula>
    </cfRule>
  </conditionalFormatting>
  <conditionalFormatting sqref="L215:O215">
    <cfRule type="cellIs" priority="53" dxfId="2" operator="equal">
      <formula>180</formula>
    </cfRule>
  </conditionalFormatting>
  <conditionalFormatting sqref="P225:P229">
    <cfRule type="cellIs" priority="50" dxfId="2" operator="equal">
      <formula>180</formula>
    </cfRule>
  </conditionalFormatting>
  <conditionalFormatting sqref="P225:P229">
    <cfRule type="cellIs" priority="49" dxfId="0" operator="greaterThan">
      <formula>179.5</formula>
    </cfRule>
  </conditionalFormatting>
  <conditionalFormatting sqref="P221 P224">
    <cfRule type="cellIs" priority="48" dxfId="2" operator="equal">
      <formula>120</formula>
    </cfRule>
  </conditionalFormatting>
  <conditionalFormatting sqref="O229">
    <cfRule type="cellIs" priority="47" dxfId="2" operator="equal">
      <formula>120</formula>
    </cfRule>
  </conditionalFormatting>
  <conditionalFormatting sqref="O229">
    <cfRule type="cellIs" priority="46" dxfId="0" operator="greaterThan">
      <formula>119.5</formula>
    </cfRule>
  </conditionalFormatting>
  <conditionalFormatting sqref="O229">
    <cfRule type="cellIs" priority="45" dxfId="0" operator="greaterThan">
      <formula>119.5</formula>
    </cfRule>
  </conditionalFormatting>
  <conditionalFormatting sqref="O221">
    <cfRule type="cellIs" priority="44" dxfId="2" operator="equal">
      <formula>180</formula>
    </cfRule>
  </conditionalFormatting>
  <conditionalFormatting sqref="O221">
    <cfRule type="cellIs" priority="43" dxfId="0" operator="greaterThan">
      <formula>179.5</formula>
    </cfRule>
  </conditionalFormatting>
  <conditionalFormatting sqref="O222">
    <cfRule type="cellIs" priority="42" dxfId="2" operator="equal">
      <formula>180</formula>
    </cfRule>
  </conditionalFormatting>
  <conditionalFormatting sqref="O222">
    <cfRule type="cellIs" priority="41" dxfId="0" operator="greaterThan">
      <formula>179.5</formula>
    </cfRule>
  </conditionalFormatting>
  <conditionalFormatting sqref="O223">
    <cfRule type="cellIs" priority="40" dxfId="2" operator="equal">
      <formula>180</formula>
    </cfRule>
  </conditionalFormatting>
  <conditionalFormatting sqref="O223">
    <cfRule type="cellIs" priority="39" dxfId="0" operator="greaterThan">
      <formula>179.5</formula>
    </cfRule>
  </conditionalFormatting>
  <conditionalFormatting sqref="O224">
    <cfRule type="cellIs" priority="38" dxfId="2" operator="equal">
      <formula>180</formula>
    </cfRule>
  </conditionalFormatting>
  <conditionalFormatting sqref="O224">
    <cfRule type="cellIs" priority="37" dxfId="0" operator="greaterThan">
      <formula>179.5</formula>
    </cfRule>
  </conditionalFormatting>
  <conditionalFormatting sqref="O225">
    <cfRule type="cellIs" priority="36" dxfId="2" operator="equal">
      <formula>180</formula>
    </cfRule>
  </conditionalFormatting>
  <conditionalFormatting sqref="O225">
    <cfRule type="cellIs" priority="35" dxfId="0" operator="greaterThan">
      <formula>179.5</formula>
    </cfRule>
  </conditionalFormatting>
  <conditionalFormatting sqref="O226">
    <cfRule type="cellIs" priority="34" dxfId="2" operator="equal">
      <formula>180</formula>
    </cfRule>
  </conditionalFormatting>
  <conditionalFormatting sqref="O226">
    <cfRule type="cellIs" priority="33" dxfId="0" operator="greaterThan">
      <formula>179.5</formula>
    </cfRule>
  </conditionalFormatting>
  <conditionalFormatting sqref="O227">
    <cfRule type="cellIs" priority="32" dxfId="2" operator="equal">
      <formula>180</formula>
    </cfRule>
  </conditionalFormatting>
  <conditionalFormatting sqref="O227">
    <cfRule type="cellIs" priority="31" dxfId="0" operator="greaterThan">
      <formula>179.5</formula>
    </cfRule>
  </conditionalFormatting>
  <conditionalFormatting sqref="O228">
    <cfRule type="cellIs" priority="30" dxfId="2" operator="equal">
      <formula>180</formula>
    </cfRule>
  </conditionalFormatting>
  <conditionalFormatting sqref="O228">
    <cfRule type="cellIs" priority="29" dxfId="0" operator="greaterThan">
      <formula>179.5</formula>
    </cfRule>
  </conditionalFormatting>
  <conditionalFormatting sqref="K221:N227">
    <cfRule type="cellIs" priority="28" dxfId="2" operator="equal">
      <formula>120</formula>
    </cfRule>
  </conditionalFormatting>
  <conditionalFormatting sqref="K221:N229">
    <cfRule type="cellIs" priority="27" dxfId="0" operator="greaterThan">
      <formula>119.5</formula>
    </cfRule>
  </conditionalFormatting>
  <conditionalFormatting sqref="P240:P242">
    <cfRule type="cellIs" priority="26" dxfId="2" operator="equal">
      <formula>180</formula>
    </cfRule>
  </conditionalFormatting>
  <conditionalFormatting sqref="P240:P242">
    <cfRule type="cellIs" priority="25" dxfId="0" operator="greaterThan">
      <formula>179.5</formula>
    </cfRule>
  </conditionalFormatting>
  <conditionalFormatting sqref="P236 P239">
    <cfRule type="cellIs" priority="24" dxfId="2" operator="equal">
      <formula>120</formula>
    </cfRule>
  </conditionalFormatting>
  <conditionalFormatting sqref="O236">
    <cfRule type="cellIs" priority="23" dxfId="2" operator="equal">
      <formula>180</formula>
    </cfRule>
  </conditionalFormatting>
  <conditionalFormatting sqref="O236">
    <cfRule type="cellIs" priority="22" dxfId="0" operator="greaterThan">
      <formula>179.5</formula>
    </cfRule>
  </conditionalFormatting>
  <conditionalFormatting sqref="O237">
    <cfRule type="cellIs" priority="21" dxfId="2" operator="equal">
      <formula>180</formula>
    </cfRule>
  </conditionalFormatting>
  <conditionalFormatting sqref="O237">
    <cfRule type="cellIs" priority="20" dxfId="0" operator="greaterThan">
      <formula>179.5</formula>
    </cfRule>
  </conditionalFormatting>
  <conditionalFormatting sqref="O238">
    <cfRule type="cellIs" priority="19" dxfId="2" operator="equal">
      <formula>180</formula>
    </cfRule>
  </conditionalFormatting>
  <conditionalFormatting sqref="O238">
    <cfRule type="cellIs" priority="18" dxfId="0" operator="greaterThan">
      <formula>179.5</formula>
    </cfRule>
  </conditionalFormatting>
  <conditionalFormatting sqref="O239">
    <cfRule type="cellIs" priority="17" dxfId="2" operator="equal">
      <formula>180</formula>
    </cfRule>
  </conditionalFormatting>
  <conditionalFormatting sqref="O239">
    <cfRule type="cellIs" priority="16" dxfId="0" operator="greaterThan">
      <formula>179.5</formula>
    </cfRule>
  </conditionalFormatting>
  <conditionalFormatting sqref="O240">
    <cfRule type="cellIs" priority="15" dxfId="2" operator="equal">
      <formula>180</formula>
    </cfRule>
  </conditionalFormatting>
  <conditionalFormatting sqref="O240">
    <cfRule type="cellIs" priority="14" dxfId="0" operator="greaterThan">
      <formula>179.5</formula>
    </cfRule>
  </conditionalFormatting>
  <conditionalFormatting sqref="O241">
    <cfRule type="cellIs" priority="13" dxfId="2" operator="equal">
      <formula>180</formula>
    </cfRule>
  </conditionalFormatting>
  <conditionalFormatting sqref="O241">
    <cfRule type="cellIs" priority="12" dxfId="0" operator="greaterThan">
      <formula>179.5</formula>
    </cfRule>
  </conditionalFormatting>
  <conditionalFormatting sqref="O242">
    <cfRule type="cellIs" priority="11" dxfId="2" operator="equal">
      <formula>180</formula>
    </cfRule>
  </conditionalFormatting>
  <conditionalFormatting sqref="O242">
    <cfRule type="cellIs" priority="10" dxfId="0" operator="greaterThan">
      <formula>179.5</formula>
    </cfRule>
  </conditionalFormatting>
  <conditionalFormatting sqref="K236:N242">
    <cfRule type="cellIs" priority="9" dxfId="2" operator="equal">
      <formula>90</formula>
    </cfRule>
  </conditionalFormatting>
  <conditionalFormatting sqref="K236:N241">
    <cfRule type="cellIs" priority="8" dxfId="0" operator="greaterThan">
      <formula>89.5</formula>
    </cfRule>
  </conditionalFormatting>
  <conditionalFormatting sqref="P249">
    <cfRule type="cellIs" priority="7" dxfId="2" operator="equal">
      <formula>120</formula>
    </cfRule>
  </conditionalFormatting>
  <conditionalFormatting sqref="K249:O250">
    <cfRule type="cellIs" priority="6" dxfId="2" operator="equal">
      <formula>120</formula>
    </cfRule>
  </conditionalFormatting>
  <conditionalFormatting sqref="K249:O250">
    <cfRule type="cellIs" priority="5" dxfId="0" operator="greaterThan">
      <formula>179.5</formula>
    </cfRule>
  </conditionalFormatting>
  <conditionalFormatting sqref="P258 P261">
    <cfRule type="cellIs" priority="4" dxfId="2" operator="equal">
      <formula>120</formula>
    </cfRule>
  </conditionalFormatting>
  <conditionalFormatting sqref="K258:O261">
    <cfRule type="cellIs" priority="3" dxfId="2" operator="equal">
      <formula>120</formula>
    </cfRule>
  </conditionalFormatting>
  <conditionalFormatting sqref="K258:O261">
    <cfRule type="cellIs" priority="2" dxfId="0" operator="greaterThan">
      <formula>119.5</formula>
    </cfRule>
  </conditionalFormatting>
  <conditionalFormatting sqref="K258:O261">
    <cfRule type="cellIs" priority="1" dxfId="0" operator="greaterThan">
      <formula>"119.5"</formula>
    </cfRule>
  </conditionalFormatting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2"/>
  <sheetViews>
    <sheetView showGridLines="0" zoomScalePageLayoutView="0" workbookViewId="0" topLeftCell="A1">
      <selection activeCell="S24" sqref="S24"/>
    </sheetView>
  </sheetViews>
  <sheetFormatPr defaultColWidth="11.421875" defaultRowHeight="12.75"/>
  <cols>
    <col min="1" max="1" width="1.421875" style="0" customWidth="1"/>
    <col min="3" max="3" width="27.28125" style="0" bestFit="1" customWidth="1"/>
    <col min="4" max="6" width="8.7109375" style="0" customWidth="1"/>
    <col min="7" max="7" width="44.7109375" style="0" customWidth="1"/>
    <col min="8" max="8" width="9.7109375" style="0" customWidth="1"/>
    <col min="9" max="9" width="2.140625" style="0" customWidth="1"/>
    <col min="10" max="15" width="9.7109375" style="0" customWidth="1"/>
  </cols>
  <sheetData>
    <row r="1" spans="2:15" ht="23.25" customHeight="1">
      <c r="B1" s="66" t="s">
        <v>13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2:15" ht="23.25" customHeight="1">
      <c r="B2" s="66" t="s">
        <v>16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5" ht="21" customHeight="1">
      <c r="B3" s="1"/>
      <c r="C3" s="6"/>
      <c r="E3" s="2"/>
    </row>
    <row r="4" ht="24.75" customHeight="1" thickBot="1">
      <c r="B4" s="8" t="s">
        <v>17</v>
      </c>
    </row>
    <row r="5" spans="2:15" ht="24.75" customHeight="1" thickBot="1">
      <c r="B5" s="38" t="s">
        <v>0</v>
      </c>
      <c r="C5" s="33" t="s">
        <v>3</v>
      </c>
      <c r="D5" s="34" t="s">
        <v>4</v>
      </c>
      <c r="E5" s="35" t="s">
        <v>5</v>
      </c>
      <c r="F5" s="35" t="s">
        <v>2</v>
      </c>
      <c r="G5" s="36" t="s">
        <v>1</v>
      </c>
      <c r="H5" s="37" t="s">
        <v>6</v>
      </c>
      <c r="J5" s="39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1" t="s">
        <v>12</v>
      </c>
    </row>
    <row r="6" spans="2:15" ht="15" customHeight="1">
      <c r="B6" s="49">
        <v>1</v>
      </c>
      <c r="C6" s="9" t="s">
        <v>49</v>
      </c>
      <c r="D6" s="10" t="s">
        <v>47</v>
      </c>
      <c r="E6" s="10" t="s">
        <v>25</v>
      </c>
      <c r="F6" s="30" t="s">
        <v>26</v>
      </c>
      <c r="G6" s="3" t="s">
        <v>27</v>
      </c>
      <c r="H6" s="18">
        <v>0.010300925925925925</v>
      </c>
      <c r="I6" s="7"/>
      <c r="J6" s="21">
        <v>0.004525462962962963</v>
      </c>
      <c r="K6" s="22">
        <v>0.004791666666666667</v>
      </c>
      <c r="L6" s="22">
        <v>0.004606481481481481</v>
      </c>
      <c r="M6" s="57">
        <v>0.005127314814814815</v>
      </c>
      <c r="N6" s="22">
        <v>0.004062499999999999</v>
      </c>
      <c r="O6" s="58">
        <v>0.0051736111111111115</v>
      </c>
    </row>
    <row r="7" spans="2:15" ht="15" customHeight="1">
      <c r="B7" s="50">
        <v>2</v>
      </c>
      <c r="C7" s="11" t="s">
        <v>50</v>
      </c>
      <c r="D7" s="12" t="s">
        <v>44</v>
      </c>
      <c r="E7" s="12" t="s">
        <v>29</v>
      </c>
      <c r="F7" s="31" t="s">
        <v>30</v>
      </c>
      <c r="G7" s="4" t="s">
        <v>31</v>
      </c>
      <c r="H7" s="19">
        <v>0.009467592592592593</v>
      </c>
      <c r="I7" s="7"/>
      <c r="J7" s="24">
        <v>0.0036805555555555554</v>
      </c>
      <c r="K7" s="25">
        <v>0.0043287037037037035</v>
      </c>
      <c r="L7" s="25">
        <v>0.0008796296296296296</v>
      </c>
      <c r="M7" s="59">
        <v>0.004756944444444445</v>
      </c>
      <c r="N7" s="25">
        <v>0.0012847222222222223</v>
      </c>
      <c r="O7" s="60">
        <v>0.004710648148148148</v>
      </c>
    </row>
    <row r="8" spans="2:15" ht="15" customHeight="1">
      <c r="B8" s="50">
        <v>3</v>
      </c>
      <c r="C8" s="13" t="s">
        <v>51</v>
      </c>
      <c r="D8" s="14" t="s">
        <v>44</v>
      </c>
      <c r="E8" s="14" t="s">
        <v>29</v>
      </c>
      <c r="F8" s="31" t="s">
        <v>30</v>
      </c>
      <c r="G8" s="4" t="s">
        <v>31</v>
      </c>
      <c r="H8" s="19">
        <v>0.009340277777777777</v>
      </c>
      <c r="I8" s="7"/>
      <c r="J8" s="24">
        <v>0.0033333333333333335</v>
      </c>
      <c r="K8" s="25">
        <v>0.002939814814814815</v>
      </c>
      <c r="L8" s="25">
        <v>0.004513888888888889</v>
      </c>
      <c r="M8" s="25">
        <v>0.0034606481481481485</v>
      </c>
      <c r="N8" s="59">
        <v>0.004722222222222222</v>
      </c>
      <c r="O8" s="60">
        <v>0.004618055555555556</v>
      </c>
    </row>
    <row r="9" spans="2:15" ht="15" customHeight="1">
      <c r="B9" s="51">
        <v>4</v>
      </c>
      <c r="C9" s="13" t="s">
        <v>52</v>
      </c>
      <c r="D9" s="14" t="s">
        <v>47</v>
      </c>
      <c r="E9" s="14" t="s">
        <v>25</v>
      </c>
      <c r="F9" s="31" t="s">
        <v>26</v>
      </c>
      <c r="G9" s="4" t="s">
        <v>27</v>
      </c>
      <c r="H9" s="19">
        <v>0.009340277777777777</v>
      </c>
      <c r="I9" s="7"/>
      <c r="J9" s="24">
        <v>0.003136574074074074</v>
      </c>
      <c r="K9" s="25">
        <v>0.004016203703703703</v>
      </c>
      <c r="L9" s="59">
        <v>0.004791666666666667</v>
      </c>
      <c r="M9" s="25">
        <v>0.00417824074074074</v>
      </c>
      <c r="N9" s="25">
        <v>0.004236111111111111</v>
      </c>
      <c r="O9" s="60">
        <v>0.004548611111111111</v>
      </c>
    </row>
    <row r="10" spans="2:15" ht="15" customHeight="1">
      <c r="B10" s="51">
        <v>5</v>
      </c>
      <c r="C10" s="13" t="s">
        <v>48</v>
      </c>
      <c r="D10" s="14" t="s">
        <v>47</v>
      </c>
      <c r="E10" s="14" t="s">
        <v>29</v>
      </c>
      <c r="F10" s="31" t="s">
        <v>30</v>
      </c>
      <c r="G10" s="4" t="s">
        <v>31</v>
      </c>
      <c r="H10" s="19">
        <v>0.007766203703703704</v>
      </c>
      <c r="I10" s="7"/>
      <c r="J10" s="24">
        <v>0.003009259259259259</v>
      </c>
      <c r="K10" s="59">
        <v>0.003090277777777778</v>
      </c>
      <c r="L10" s="25">
        <v>0.0029745370370370373</v>
      </c>
      <c r="M10" s="25">
        <v>0.0030324074074074073</v>
      </c>
      <c r="N10" s="59">
        <v>0.004675925925925926</v>
      </c>
      <c r="O10" s="26">
        <v>0.0011574074074074073</v>
      </c>
    </row>
    <row r="11" spans="2:15" ht="15" customHeight="1">
      <c r="B11" s="51">
        <v>6</v>
      </c>
      <c r="C11" s="13" t="s">
        <v>53</v>
      </c>
      <c r="D11" s="14" t="s">
        <v>47</v>
      </c>
      <c r="E11" s="14" t="s">
        <v>29</v>
      </c>
      <c r="F11" s="31" t="s">
        <v>30</v>
      </c>
      <c r="G11" s="4" t="s">
        <v>31</v>
      </c>
      <c r="H11" s="19">
        <v>0.00724537037037037</v>
      </c>
      <c r="I11" s="7"/>
      <c r="J11" s="24">
        <v>0.00016203703703703703</v>
      </c>
      <c r="K11" s="25">
        <v>0.00017361111111111112</v>
      </c>
      <c r="L11" s="25">
        <v>0.0017939814814814815</v>
      </c>
      <c r="M11" s="59">
        <v>0.002835648148148148</v>
      </c>
      <c r="N11" s="59">
        <v>0.004409722222222222</v>
      </c>
      <c r="O11" s="26">
        <v>0.002546296296296296</v>
      </c>
    </row>
    <row r="12" spans="2:15" ht="15" customHeight="1">
      <c r="B12" s="51">
        <v>7</v>
      </c>
      <c r="C12" s="13" t="s">
        <v>45</v>
      </c>
      <c r="D12" s="14" t="s">
        <v>44</v>
      </c>
      <c r="E12" s="14" t="s">
        <v>29</v>
      </c>
      <c r="F12" s="31" t="s">
        <v>30</v>
      </c>
      <c r="G12" s="4" t="s">
        <v>31</v>
      </c>
      <c r="H12" s="19">
        <v>0.0069791666666666665</v>
      </c>
      <c r="I12" s="7"/>
      <c r="J12" s="24">
        <v>0.0026041666666666665</v>
      </c>
      <c r="K12" s="59">
        <v>0.0032407407407407406</v>
      </c>
      <c r="L12" s="25">
        <v>0.0013425925925925925</v>
      </c>
      <c r="M12" s="25">
        <v>0.003136574074074074</v>
      </c>
      <c r="N12" s="25">
        <v>0.0011226851851851851</v>
      </c>
      <c r="O12" s="60">
        <v>0.0037384259259259263</v>
      </c>
    </row>
    <row r="13" spans="2:15" ht="15" customHeight="1">
      <c r="B13" s="51">
        <v>8</v>
      </c>
      <c r="C13" s="15" t="s">
        <v>54</v>
      </c>
      <c r="D13" s="12" t="s">
        <v>44</v>
      </c>
      <c r="E13" s="12" t="s">
        <v>29</v>
      </c>
      <c r="F13" s="31" t="s">
        <v>30</v>
      </c>
      <c r="G13" s="4" t="s">
        <v>31</v>
      </c>
      <c r="H13" s="19">
        <v>0.006296296296296296</v>
      </c>
      <c r="I13" s="7"/>
      <c r="J13" s="24">
        <v>0.0022337962962962967</v>
      </c>
      <c r="K13" s="25">
        <v>0.0018634259259259261</v>
      </c>
      <c r="L13" s="59">
        <v>0.0029861111111111113</v>
      </c>
      <c r="M13" s="25">
        <v>0.002002314814814815</v>
      </c>
      <c r="N13" s="59">
        <v>0.003310185185185185</v>
      </c>
      <c r="O13" s="26">
        <v>0.002025462962962963</v>
      </c>
    </row>
    <row r="14" spans="2:15" ht="15" customHeight="1" thickBot="1">
      <c r="B14" s="52">
        <v>9</v>
      </c>
      <c r="C14" s="16" t="s">
        <v>46</v>
      </c>
      <c r="D14" s="17" t="s">
        <v>47</v>
      </c>
      <c r="E14" s="17" t="s">
        <v>29</v>
      </c>
      <c r="F14" s="32" t="s">
        <v>30</v>
      </c>
      <c r="G14" s="5" t="s">
        <v>31</v>
      </c>
      <c r="H14" s="20">
        <v>0.0033912037037037036</v>
      </c>
      <c r="I14" s="7"/>
      <c r="J14" s="65">
        <v>0.0009606481481481481</v>
      </c>
      <c r="K14" s="28">
        <v>0.00017361111111111112</v>
      </c>
      <c r="L14" s="61">
        <v>0.0024305555555555556</v>
      </c>
      <c r="M14" s="28">
        <v>0.00023148148148148146</v>
      </c>
      <c r="N14" s="28">
        <v>0.0008912037037037036</v>
      </c>
      <c r="O14" s="29"/>
    </row>
    <row r="15" ht="21" customHeight="1"/>
    <row r="16" ht="24.75" customHeight="1" thickBot="1">
      <c r="B16" s="8" t="s">
        <v>18</v>
      </c>
    </row>
    <row r="17" spans="2:15" ht="24.75" customHeight="1" thickBot="1">
      <c r="B17" s="38" t="s">
        <v>0</v>
      </c>
      <c r="C17" s="33" t="s">
        <v>3</v>
      </c>
      <c r="D17" s="34" t="s">
        <v>4</v>
      </c>
      <c r="E17" s="35" t="s">
        <v>5</v>
      </c>
      <c r="F17" s="35" t="s">
        <v>2</v>
      </c>
      <c r="G17" s="36" t="s">
        <v>1</v>
      </c>
      <c r="H17" s="37" t="s">
        <v>6</v>
      </c>
      <c r="J17" s="39" t="s">
        <v>7</v>
      </c>
      <c r="K17" s="40" t="s">
        <v>8</v>
      </c>
      <c r="L17" s="40" t="s">
        <v>9</v>
      </c>
      <c r="M17" s="40" t="s">
        <v>10</v>
      </c>
      <c r="N17" s="40" t="s">
        <v>11</v>
      </c>
      <c r="O17" s="41" t="s">
        <v>12</v>
      </c>
    </row>
    <row r="18" spans="2:15" ht="15" customHeight="1">
      <c r="B18" s="49">
        <v>1</v>
      </c>
      <c r="C18" s="9" t="s">
        <v>20</v>
      </c>
      <c r="D18" s="10"/>
      <c r="E18" s="10" t="s">
        <v>21</v>
      </c>
      <c r="F18" s="30" t="s">
        <v>22</v>
      </c>
      <c r="G18" s="3" t="s">
        <v>23</v>
      </c>
      <c r="H18" s="18">
        <v>0.019189814814814812</v>
      </c>
      <c r="I18" s="7"/>
      <c r="J18" s="21">
        <v>0.008240740740740741</v>
      </c>
      <c r="K18" s="57">
        <v>0.008819444444444444</v>
      </c>
      <c r="L18" s="22">
        <v>0.008414351851851852</v>
      </c>
      <c r="M18" s="22"/>
      <c r="N18" s="22">
        <v>0.005185185185185185</v>
      </c>
      <c r="O18" s="58">
        <v>0.01037037037037037</v>
      </c>
    </row>
    <row r="19" spans="2:15" ht="15" customHeight="1">
      <c r="B19" s="50">
        <v>2</v>
      </c>
      <c r="C19" s="11" t="s">
        <v>24</v>
      </c>
      <c r="D19" s="12"/>
      <c r="E19" s="12" t="s">
        <v>25</v>
      </c>
      <c r="F19" s="31" t="s">
        <v>26</v>
      </c>
      <c r="G19" s="4" t="s">
        <v>27</v>
      </c>
      <c r="H19" s="19">
        <v>0.017847222222222223</v>
      </c>
      <c r="I19" s="7"/>
      <c r="J19" s="24">
        <v>0.005983796296296296</v>
      </c>
      <c r="K19" s="25">
        <v>0.006597222222222222</v>
      </c>
      <c r="L19" s="25">
        <v>0.0066782407407407415</v>
      </c>
      <c r="M19" s="25">
        <v>0.00769675925925926</v>
      </c>
      <c r="N19" s="59">
        <v>0.009097222222222222</v>
      </c>
      <c r="O19" s="60">
        <v>0.008749999999999999</v>
      </c>
    </row>
    <row r="20" spans="2:15" ht="15" customHeight="1">
      <c r="B20" s="50">
        <v>3</v>
      </c>
      <c r="C20" s="13" t="s">
        <v>28</v>
      </c>
      <c r="D20" s="14"/>
      <c r="E20" s="14" t="s">
        <v>29</v>
      </c>
      <c r="F20" s="31" t="s">
        <v>30</v>
      </c>
      <c r="G20" s="4" t="s">
        <v>31</v>
      </c>
      <c r="H20" s="19">
        <v>0.013854166666666667</v>
      </c>
      <c r="I20" s="7"/>
      <c r="J20" s="24">
        <v>0.006493055555555555</v>
      </c>
      <c r="K20" s="25">
        <v>0.006527777777777778</v>
      </c>
      <c r="L20" s="25">
        <v>0.00010416666666666667</v>
      </c>
      <c r="M20" s="59">
        <v>0.007245370370370371</v>
      </c>
      <c r="N20" s="25">
        <v>0.005833333333333334</v>
      </c>
      <c r="O20" s="60">
        <v>0.006608796296296297</v>
      </c>
    </row>
    <row r="21" spans="2:15" ht="15" customHeight="1">
      <c r="B21" s="51">
        <v>4</v>
      </c>
      <c r="C21" s="13" t="s">
        <v>32</v>
      </c>
      <c r="D21" s="14"/>
      <c r="E21" s="14" t="s">
        <v>29</v>
      </c>
      <c r="F21" s="31" t="s">
        <v>30</v>
      </c>
      <c r="G21" s="4" t="s">
        <v>31</v>
      </c>
      <c r="H21" s="19">
        <v>0.013043981481481481</v>
      </c>
      <c r="I21" s="7"/>
      <c r="J21" s="24">
        <v>0.002488425925925926</v>
      </c>
      <c r="K21" s="25">
        <v>0.0026388888888888885</v>
      </c>
      <c r="L21" s="59">
        <v>0.006307870370370371</v>
      </c>
      <c r="M21" s="59">
        <v>0.00673611111111111</v>
      </c>
      <c r="N21" s="25"/>
      <c r="O21" s="26"/>
    </row>
    <row r="22" spans="2:15" ht="15" customHeight="1">
      <c r="B22" s="51">
        <v>5</v>
      </c>
      <c r="C22" s="13" t="s">
        <v>33</v>
      </c>
      <c r="D22" s="14"/>
      <c r="E22" s="14" t="s">
        <v>29</v>
      </c>
      <c r="F22" s="31" t="s">
        <v>30</v>
      </c>
      <c r="G22" s="4" t="s">
        <v>31</v>
      </c>
      <c r="H22" s="19">
        <v>0.01152777777777778</v>
      </c>
      <c r="I22" s="7"/>
      <c r="J22" s="24">
        <v>0.0044444444444444444</v>
      </c>
      <c r="K22" s="59">
        <v>0.005821759259259259</v>
      </c>
      <c r="L22" s="59">
        <v>0.005706018518518519</v>
      </c>
      <c r="M22" s="25">
        <v>0.005659722222222222</v>
      </c>
      <c r="N22" s="25">
        <v>0.005162037037037037</v>
      </c>
      <c r="O22" s="26">
        <v>0.004560185185185185</v>
      </c>
    </row>
    <row r="23" spans="2:15" ht="15" customHeight="1">
      <c r="B23" s="51">
        <v>6</v>
      </c>
      <c r="C23" s="13" t="s">
        <v>34</v>
      </c>
      <c r="D23" s="14"/>
      <c r="E23" s="14" t="s">
        <v>29</v>
      </c>
      <c r="F23" s="31" t="s">
        <v>30</v>
      </c>
      <c r="G23" s="4" t="s">
        <v>31</v>
      </c>
      <c r="H23" s="19">
        <v>0.009768518518518518</v>
      </c>
      <c r="I23" s="7"/>
      <c r="J23" s="24">
        <v>0.004270833333333334</v>
      </c>
      <c r="K23" s="25">
        <v>0.004571759259259259</v>
      </c>
      <c r="L23" s="25">
        <v>0.004409722222222222</v>
      </c>
      <c r="M23" s="25">
        <v>0.001412037037037037</v>
      </c>
      <c r="N23" s="59">
        <v>0.005046296296296296</v>
      </c>
      <c r="O23" s="60">
        <v>0.004722222222222222</v>
      </c>
    </row>
    <row r="24" spans="2:15" ht="15" customHeight="1">
      <c r="B24" s="51">
        <v>7</v>
      </c>
      <c r="C24" s="13" t="s">
        <v>35</v>
      </c>
      <c r="D24" s="14"/>
      <c r="E24" s="14" t="s">
        <v>29</v>
      </c>
      <c r="F24" s="31" t="s">
        <v>30</v>
      </c>
      <c r="G24" s="4" t="s">
        <v>31</v>
      </c>
      <c r="H24" s="19">
        <v>0.009282407407407408</v>
      </c>
      <c r="I24" s="7"/>
      <c r="J24" s="24">
        <v>0.0025694444444444445</v>
      </c>
      <c r="K24" s="25">
        <v>0.004189814814814815</v>
      </c>
      <c r="L24" s="59">
        <v>0.004560185185185185</v>
      </c>
      <c r="M24" s="59">
        <v>0.004722222222222222</v>
      </c>
      <c r="N24" s="25">
        <v>0.0043749999999999995</v>
      </c>
      <c r="O24" s="26">
        <v>0.0038888888888888883</v>
      </c>
    </row>
    <row r="25" spans="2:15" ht="15" customHeight="1">
      <c r="B25" s="51">
        <v>8</v>
      </c>
      <c r="C25" s="13" t="s">
        <v>36</v>
      </c>
      <c r="D25" s="14"/>
      <c r="E25" s="14" t="s">
        <v>29</v>
      </c>
      <c r="F25" s="31" t="s">
        <v>30</v>
      </c>
      <c r="G25" s="4" t="s">
        <v>31</v>
      </c>
      <c r="H25" s="19">
        <v>0.008923611111111111</v>
      </c>
      <c r="I25" s="7"/>
      <c r="J25" s="24"/>
      <c r="K25" s="25"/>
      <c r="L25" s="25"/>
      <c r="M25" s="25"/>
      <c r="N25" s="59">
        <v>0.004942129629629629</v>
      </c>
      <c r="O25" s="60">
        <v>0.003981481481481482</v>
      </c>
    </row>
    <row r="26" spans="2:15" ht="15" customHeight="1">
      <c r="B26" s="51">
        <v>9</v>
      </c>
      <c r="C26" s="13" t="s">
        <v>37</v>
      </c>
      <c r="D26" s="14"/>
      <c r="E26" s="14" t="s">
        <v>29</v>
      </c>
      <c r="F26" s="31" t="s">
        <v>30</v>
      </c>
      <c r="G26" s="4" t="s">
        <v>31</v>
      </c>
      <c r="H26" s="19">
        <v>0.008587962962962964</v>
      </c>
      <c r="I26" s="7"/>
      <c r="J26" s="24">
        <v>0.0032407407407407406</v>
      </c>
      <c r="K26" s="25">
        <v>0.0035532407407407405</v>
      </c>
      <c r="L26" s="25">
        <v>0.003900462962962963</v>
      </c>
      <c r="M26" s="59">
        <v>0.0042592592592592595</v>
      </c>
      <c r="N26" s="25">
        <v>0.004050925925925926</v>
      </c>
      <c r="O26" s="60">
        <v>0.0043287037037037035</v>
      </c>
    </row>
    <row r="27" spans="2:15" ht="15" customHeight="1" thickBot="1">
      <c r="B27" s="52">
        <v>10</v>
      </c>
      <c r="C27" s="16" t="s">
        <v>38</v>
      </c>
      <c r="D27" s="17"/>
      <c r="E27" s="17" t="s">
        <v>39</v>
      </c>
      <c r="F27" s="32" t="s">
        <v>40</v>
      </c>
      <c r="G27" s="5" t="s">
        <v>41</v>
      </c>
      <c r="H27" s="20">
        <v>0.007083333333333333</v>
      </c>
      <c r="I27" s="7"/>
      <c r="J27" s="27">
        <v>0.0032407407407407406</v>
      </c>
      <c r="K27" s="28">
        <v>0.0004050925925925926</v>
      </c>
      <c r="L27" s="28">
        <v>0.0021064814814814813</v>
      </c>
      <c r="M27" s="28">
        <v>0.00011574074074074073</v>
      </c>
      <c r="N27" s="61">
        <v>0.003599537037037037</v>
      </c>
      <c r="O27" s="62">
        <v>0.003483796296296296</v>
      </c>
    </row>
    <row r="28" ht="21" customHeight="1"/>
    <row r="29" ht="24.75" customHeight="1" thickBot="1">
      <c r="B29" s="8" t="s">
        <v>14</v>
      </c>
    </row>
    <row r="30" spans="2:15" ht="24.75" customHeight="1" thickBot="1">
      <c r="B30" s="38" t="s">
        <v>0</v>
      </c>
      <c r="C30" s="33" t="s">
        <v>3</v>
      </c>
      <c r="D30" s="34" t="s">
        <v>4</v>
      </c>
      <c r="E30" s="35" t="s">
        <v>5</v>
      </c>
      <c r="F30" s="35" t="s">
        <v>2</v>
      </c>
      <c r="G30" s="36" t="s">
        <v>1</v>
      </c>
      <c r="H30" s="37" t="s">
        <v>6</v>
      </c>
      <c r="J30" s="39" t="s">
        <v>7</v>
      </c>
      <c r="K30" s="40" t="s">
        <v>8</v>
      </c>
      <c r="L30" s="40" t="s">
        <v>9</v>
      </c>
      <c r="M30" s="40" t="s">
        <v>10</v>
      </c>
      <c r="N30" s="40" t="s">
        <v>11</v>
      </c>
      <c r="O30" s="41" t="s">
        <v>12</v>
      </c>
    </row>
    <row r="31" spans="2:15" ht="15" customHeight="1">
      <c r="B31" s="49">
        <v>1</v>
      </c>
      <c r="C31" s="9" t="s">
        <v>55</v>
      </c>
      <c r="D31" s="10"/>
      <c r="E31" s="10" t="s">
        <v>25</v>
      </c>
      <c r="F31" s="30" t="s">
        <v>26</v>
      </c>
      <c r="G31" s="3" t="s">
        <v>27</v>
      </c>
      <c r="H31" s="18">
        <v>0.015405092592592592</v>
      </c>
      <c r="I31" s="7"/>
      <c r="J31" s="21">
        <v>0.007534722222222221</v>
      </c>
      <c r="K31" s="57">
        <v>0.0078009259259259256</v>
      </c>
      <c r="L31" s="57">
        <v>0.007604166666666666</v>
      </c>
      <c r="M31" s="22">
        <v>0.0012152777777777778</v>
      </c>
      <c r="N31" s="22">
        <v>0.007222222222222223</v>
      </c>
      <c r="O31" s="23">
        <v>0.007291666666666666</v>
      </c>
    </row>
    <row r="32" spans="2:15" ht="15" customHeight="1">
      <c r="B32" s="50">
        <v>2</v>
      </c>
      <c r="C32" s="11" t="s">
        <v>56</v>
      </c>
      <c r="D32" s="12"/>
      <c r="E32" s="12" t="s">
        <v>25</v>
      </c>
      <c r="F32" s="31" t="s">
        <v>26</v>
      </c>
      <c r="G32" s="4" t="s">
        <v>27</v>
      </c>
      <c r="H32" s="19">
        <v>0.013668981481481483</v>
      </c>
      <c r="I32" s="7"/>
      <c r="J32" s="24">
        <v>0.006319444444444444</v>
      </c>
      <c r="K32" s="25">
        <v>0.006782407407407408</v>
      </c>
      <c r="L32" s="25">
        <v>0.006608796296296297</v>
      </c>
      <c r="M32" s="59">
        <v>0.006805555555555557</v>
      </c>
      <c r="N32" s="59">
        <v>0.006863425925925926</v>
      </c>
      <c r="O32" s="26">
        <v>0.006307870370370371</v>
      </c>
    </row>
    <row r="33" spans="2:15" ht="15" customHeight="1">
      <c r="B33" s="50">
        <v>3</v>
      </c>
      <c r="C33" s="13" t="s">
        <v>20</v>
      </c>
      <c r="D33" s="14"/>
      <c r="E33" s="14" t="s">
        <v>21</v>
      </c>
      <c r="F33" s="31" t="s">
        <v>22</v>
      </c>
      <c r="G33" s="4" t="s">
        <v>23</v>
      </c>
      <c r="H33" s="19">
        <v>0.01263888888888889</v>
      </c>
      <c r="I33" s="7"/>
      <c r="J33" s="24">
        <v>0.005983796296296296</v>
      </c>
      <c r="K33" s="59">
        <v>0.006261574074074075</v>
      </c>
      <c r="L33" s="59">
        <v>0.006377314814814815</v>
      </c>
      <c r="M33" s="25">
        <v>0.006099537037037036</v>
      </c>
      <c r="N33" s="25">
        <v>0.0059722222222222225</v>
      </c>
      <c r="O33" s="26">
        <v>0.005613425925925927</v>
      </c>
    </row>
    <row r="34" spans="2:15" ht="15" customHeight="1">
      <c r="B34" s="51">
        <v>4</v>
      </c>
      <c r="C34" s="13" t="s">
        <v>46</v>
      </c>
      <c r="D34" s="14" t="s">
        <v>47</v>
      </c>
      <c r="E34" s="14" t="s">
        <v>29</v>
      </c>
      <c r="F34" s="31" t="s">
        <v>30</v>
      </c>
      <c r="G34" s="4" t="s">
        <v>31</v>
      </c>
      <c r="H34" s="19">
        <v>0.01190972222222222</v>
      </c>
      <c r="I34" s="7"/>
      <c r="J34" s="24">
        <v>0.005648148148148148</v>
      </c>
      <c r="K34" s="59">
        <v>0.005902777777777778</v>
      </c>
      <c r="L34" s="25">
        <v>0.005474537037037037</v>
      </c>
      <c r="M34" s="59">
        <v>0.006006944444444444</v>
      </c>
      <c r="N34" s="25">
        <v>0.005324074074074075</v>
      </c>
      <c r="O34" s="26">
        <v>0.002673611111111111</v>
      </c>
    </row>
    <row r="35" spans="2:15" ht="15" customHeight="1">
      <c r="B35" s="51">
        <v>5</v>
      </c>
      <c r="C35" s="13" t="s">
        <v>57</v>
      </c>
      <c r="D35" s="14"/>
      <c r="E35" s="14" t="s">
        <v>29</v>
      </c>
      <c r="F35" s="31" t="s">
        <v>30</v>
      </c>
      <c r="G35" s="4" t="s">
        <v>31</v>
      </c>
      <c r="H35" s="19">
        <v>0.010520833333333333</v>
      </c>
      <c r="I35" s="7"/>
      <c r="J35" s="24">
        <v>0.004930555555555555</v>
      </c>
      <c r="K35" s="25">
        <v>0.005115740740740741</v>
      </c>
      <c r="L35" s="59">
        <v>0.00525462962962963</v>
      </c>
      <c r="M35" s="59">
        <v>0.0052662037037037035</v>
      </c>
      <c r="N35" s="25">
        <v>0.004965277777777778</v>
      </c>
      <c r="O35" s="26">
        <v>0.004664351851851852</v>
      </c>
    </row>
    <row r="36" spans="2:15" ht="15" customHeight="1">
      <c r="B36" s="51">
        <v>6</v>
      </c>
      <c r="C36" s="13" t="s">
        <v>24</v>
      </c>
      <c r="D36" s="14"/>
      <c r="E36" s="14" t="s">
        <v>25</v>
      </c>
      <c r="F36" s="31" t="s">
        <v>26</v>
      </c>
      <c r="G36" s="4" t="s">
        <v>27</v>
      </c>
      <c r="H36" s="19">
        <v>0.010324074074074072</v>
      </c>
      <c r="I36" s="7"/>
      <c r="J36" s="24">
        <v>0.004513888888888889</v>
      </c>
      <c r="K36" s="25">
        <v>0.004479166666666667</v>
      </c>
      <c r="L36" s="59">
        <v>0.005046296296296296</v>
      </c>
      <c r="M36" s="59">
        <v>0.005277777777777777</v>
      </c>
      <c r="N36" s="25"/>
      <c r="O36" s="26"/>
    </row>
    <row r="37" spans="2:15" ht="15" customHeight="1">
      <c r="B37" s="51">
        <v>7</v>
      </c>
      <c r="C37" s="13" t="s">
        <v>53</v>
      </c>
      <c r="D37" s="14" t="s">
        <v>47</v>
      </c>
      <c r="E37" s="14" t="s">
        <v>29</v>
      </c>
      <c r="F37" s="31" t="s">
        <v>30</v>
      </c>
      <c r="G37" s="4" t="s">
        <v>31</v>
      </c>
      <c r="H37" s="19">
        <v>0.009456018518518518</v>
      </c>
      <c r="I37" s="7"/>
      <c r="J37" s="24">
        <v>2.3148148148148147E-05</v>
      </c>
      <c r="K37" s="25">
        <v>0.004525462962962963</v>
      </c>
      <c r="L37" s="59">
        <v>0.00474537037037037</v>
      </c>
      <c r="M37" s="59">
        <v>0.004710648148148148</v>
      </c>
      <c r="N37" s="25">
        <v>0.00019675925925925926</v>
      </c>
      <c r="O37" s="26"/>
    </row>
    <row r="38" spans="2:15" ht="15" customHeight="1">
      <c r="B38" s="51">
        <v>8</v>
      </c>
      <c r="C38" s="15" t="s">
        <v>52</v>
      </c>
      <c r="D38" s="12" t="s">
        <v>47</v>
      </c>
      <c r="E38" s="12" t="s">
        <v>25</v>
      </c>
      <c r="F38" s="31" t="s">
        <v>26</v>
      </c>
      <c r="G38" s="4" t="s">
        <v>27</v>
      </c>
      <c r="H38" s="19">
        <v>0.008171296296296296</v>
      </c>
      <c r="I38" s="7"/>
      <c r="J38" s="24">
        <v>0.0009837962962962964</v>
      </c>
      <c r="K38" s="25">
        <v>0.003900462962962963</v>
      </c>
      <c r="L38" s="59">
        <v>0.004062499999999999</v>
      </c>
      <c r="M38" s="59">
        <v>0.004108796296296297</v>
      </c>
      <c r="N38" s="25">
        <v>0.00125</v>
      </c>
      <c r="O38" s="26"/>
    </row>
    <row r="39" spans="2:15" ht="15" customHeight="1" thickBot="1">
      <c r="B39" s="52">
        <v>9</v>
      </c>
      <c r="C39" s="16" t="s">
        <v>49</v>
      </c>
      <c r="D39" s="17" t="s">
        <v>47</v>
      </c>
      <c r="E39" s="17" t="s">
        <v>25</v>
      </c>
      <c r="F39" s="32" t="s">
        <v>26</v>
      </c>
      <c r="G39" s="5" t="s">
        <v>27</v>
      </c>
      <c r="H39" s="20">
        <v>0.008159722222222221</v>
      </c>
      <c r="I39" s="7"/>
      <c r="J39" s="65">
        <v>0.004131944444444444</v>
      </c>
      <c r="K39" s="61">
        <v>0.004027777777777778</v>
      </c>
      <c r="L39" s="28">
        <v>0.0008101851851851852</v>
      </c>
      <c r="M39" s="28"/>
      <c r="N39" s="28">
        <v>0.0030787037037037037</v>
      </c>
      <c r="O39" s="29">
        <v>0.0038657407407407408</v>
      </c>
    </row>
    <row r="40" ht="21" customHeight="1"/>
    <row r="41" ht="24.75" customHeight="1" thickBot="1">
      <c r="B41" s="8" t="s">
        <v>15</v>
      </c>
    </row>
    <row r="42" spans="2:15" ht="24.75" customHeight="1" thickBot="1">
      <c r="B42" s="38" t="s">
        <v>0</v>
      </c>
      <c r="C42" s="33" t="s">
        <v>3</v>
      </c>
      <c r="D42" s="34" t="s">
        <v>4</v>
      </c>
      <c r="E42" s="35" t="s">
        <v>5</v>
      </c>
      <c r="F42" s="35" t="s">
        <v>2</v>
      </c>
      <c r="G42" s="36" t="s">
        <v>1</v>
      </c>
      <c r="H42" s="37" t="s">
        <v>6</v>
      </c>
      <c r="J42" s="39" t="s">
        <v>7</v>
      </c>
      <c r="K42" s="40" t="s">
        <v>8</v>
      </c>
      <c r="L42" s="40" t="s">
        <v>9</v>
      </c>
      <c r="M42" s="40" t="s">
        <v>10</v>
      </c>
      <c r="N42" s="40" t="s">
        <v>11</v>
      </c>
      <c r="O42" s="41" t="s">
        <v>12</v>
      </c>
    </row>
    <row r="43" spans="2:15" ht="15" customHeight="1">
      <c r="B43" s="49">
        <v>1</v>
      </c>
      <c r="C43" s="9" t="s">
        <v>20</v>
      </c>
      <c r="D43" s="10"/>
      <c r="E43" s="10" t="s">
        <v>21</v>
      </c>
      <c r="F43" s="30" t="s">
        <v>22</v>
      </c>
      <c r="G43" s="3" t="s">
        <v>23</v>
      </c>
      <c r="H43" s="18">
        <v>0.014224537037037039</v>
      </c>
      <c r="I43" s="7"/>
      <c r="J43" s="21">
        <v>0.005023148148148148</v>
      </c>
      <c r="K43" s="22">
        <v>0.0003935185185185185</v>
      </c>
      <c r="L43" s="22">
        <v>0.004340277777777778</v>
      </c>
      <c r="M43" s="22">
        <v>0.001388888888888889</v>
      </c>
      <c r="N43" s="57">
        <v>0.007129629629629631</v>
      </c>
      <c r="O43" s="58">
        <v>0.007094907407407407</v>
      </c>
    </row>
    <row r="44" spans="2:15" ht="15" customHeight="1">
      <c r="B44" s="50">
        <v>2</v>
      </c>
      <c r="C44" s="11" t="s">
        <v>28</v>
      </c>
      <c r="D44" s="12"/>
      <c r="E44" s="12" t="s">
        <v>29</v>
      </c>
      <c r="F44" s="31" t="s">
        <v>30</v>
      </c>
      <c r="G44" s="4" t="s">
        <v>31</v>
      </c>
      <c r="H44" s="19">
        <v>0.01255787037037037</v>
      </c>
      <c r="I44" s="7"/>
      <c r="J44" s="24">
        <v>0.005891203703703703</v>
      </c>
      <c r="K44" s="25">
        <v>0.001423611111111111</v>
      </c>
      <c r="L44" s="25">
        <v>0.005833333333333334</v>
      </c>
      <c r="M44" s="59">
        <v>0.00636574074074074</v>
      </c>
      <c r="N44" s="59">
        <v>0.00619212962962963</v>
      </c>
      <c r="O44" s="26">
        <v>0.0009027777777777778</v>
      </c>
    </row>
    <row r="45" spans="2:15" ht="15" customHeight="1">
      <c r="B45" s="50">
        <v>3</v>
      </c>
      <c r="C45" s="13" t="s">
        <v>33</v>
      </c>
      <c r="D45" s="14"/>
      <c r="E45" s="14" t="s">
        <v>29</v>
      </c>
      <c r="F45" s="31" t="s">
        <v>30</v>
      </c>
      <c r="G45" s="4" t="s">
        <v>31</v>
      </c>
      <c r="H45" s="19">
        <v>0.009050925925925926</v>
      </c>
      <c r="I45" s="7"/>
      <c r="J45" s="24">
        <v>0.004039351851851852</v>
      </c>
      <c r="K45" s="25">
        <v>0.004189814814814815</v>
      </c>
      <c r="L45" s="59">
        <v>0.004675925925925926</v>
      </c>
      <c r="M45" s="25">
        <v>0.0011342592592592591</v>
      </c>
      <c r="N45" s="25">
        <v>0.000636574074074074</v>
      </c>
      <c r="O45" s="60">
        <v>0.0043749999999999995</v>
      </c>
    </row>
    <row r="46" spans="2:15" ht="15" customHeight="1">
      <c r="B46" s="51">
        <v>4</v>
      </c>
      <c r="C46" s="15" t="s">
        <v>34</v>
      </c>
      <c r="D46" s="12"/>
      <c r="E46" s="12" t="s">
        <v>29</v>
      </c>
      <c r="F46" s="31" t="s">
        <v>30</v>
      </c>
      <c r="G46" s="4" t="s">
        <v>31</v>
      </c>
      <c r="H46" s="19">
        <v>0.007337962962962963</v>
      </c>
      <c r="I46" s="7"/>
      <c r="J46" s="64">
        <v>0.004016203703703703</v>
      </c>
      <c r="K46" s="25">
        <v>9.259259259259259E-05</v>
      </c>
      <c r="L46" s="25">
        <v>0.0015277777777777779</v>
      </c>
      <c r="M46" s="25">
        <v>0.0010879629629629629</v>
      </c>
      <c r="N46" s="25">
        <v>0.003136574074074074</v>
      </c>
      <c r="O46" s="60">
        <v>0.003321759259259259</v>
      </c>
    </row>
    <row r="47" spans="2:15" ht="15" customHeight="1" thickBot="1">
      <c r="B47" s="52">
        <v>5</v>
      </c>
      <c r="C47" s="16" t="s">
        <v>48</v>
      </c>
      <c r="D47" s="17" t="s">
        <v>47</v>
      </c>
      <c r="E47" s="17" t="s">
        <v>29</v>
      </c>
      <c r="F47" s="32" t="s">
        <v>30</v>
      </c>
      <c r="G47" s="5" t="s">
        <v>31</v>
      </c>
      <c r="H47" s="20">
        <v>0.0020370370370370373</v>
      </c>
      <c r="I47" s="7"/>
      <c r="J47" s="65">
        <v>0.00034722222222222224</v>
      </c>
      <c r="K47" s="28">
        <v>0.00011574074074074073</v>
      </c>
      <c r="L47" s="28">
        <v>4.6296296296296294E-05</v>
      </c>
      <c r="M47" s="61">
        <v>0.001689814814814815</v>
      </c>
      <c r="N47" s="28"/>
      <c r="O47" s="29"/>
    </row>
    <row r="48" ht="21" customHeight="1"/>
    <row r="49" ht="24.75" customHeight="1" thickBot="1">
      <c r="B49" s="8" t="s">
        <v>19</v>
      </c>
    </row>
    <row r="50" spans="2:15" ht="24.75" customHeight="1" thickBot="1">
      <c r="B50" s="38" t="s">
        <v>0</v>
      </c>
      <c r="C50" s="33" t="s">
        <v>3</v>
      </c>
      <c r="D50" s="34" t="s">
        <v>4</v>
      </c>
      <c r="E50" s="35" t="s">
        <v>5</v>
      </c>
      <c r="F50" s="35" t="s">
        <v>2</v>
      </c>
      <c r="G50" s="36" t="s">
        <v>1</v>
      </c>
      <c r="H50" s="37" t="s">
        <v>6</v>
      </c>
      <c r="J50" s="39" t="s">
        <v>7</v>
      </c>
      <c r="K50" s="40" t="s">
        <v>8</v>
      </c>
      <c r="L50" s="40" t="s">
        <v>9</v>
      </c>
      <c r="M50" s="40" t="s">
        <v>10</v>
      </c>
      <c r="N50" s="40" t="s">
        <v>11</v>
      </c>
      <c r="O50" s="41" t="s">
        <v>12</v>
      </c>
    </row>
    <row r="51" spans="2:15" ht="15" customHeight="1">
      <c r="B51" s="56">
        <v>1</v>
      </c>
      <c r="C51" s="42" t="s">
        <v>20</v>
      </c>
      <c r="D51" s="10"/>
      <c r="E51" s="10" t="s">
        <v>21</v>
      </c>
      <c r="F51" s="30" t="s">
        <v>22</v>
      </c>
      <c r="G51" s="43" t="s">
        <v>23</v>
      </c>
      <c r="H51" s="23">
        <v>0.01474537037037037</v>
      </c>
      <c r="I51" s="7"/>
      <c r="J51" s="63">
        <v>0.007175925925925926</v>
      </c>
      <c r="K51" s="57">
        <v>0.007569444444444445</v>
      </c>
      <c r="L51" s="22"/>
      <c r="M51" s="22"/>
      <c r="N51" s="22"/>
      <c r="O51" s="23"/>
    </row>
    <row r="52" spans="2:15" ht="15" customHeight="1">
      <c r="B52" s="53">
        <v>2</v>
      </c>
      <c r="C52" s="44" t="s">
        <v>42</v>
      </c>
      <c r="D52" s="12"/>
      <c r="E52" s="12" t="s">
        <v>29</v>
      </c>
      <c r="F52" s="31" t="s">
        <v>30</v>
      </c>
      <c r="G52" s="45" t="s">
        <v>31</v>
      </c>
      <c r="H52" s="26">
        <v>0.012418981481481482</v>
      </c>
      <c r="I52" s="7"/>
      <c r="J52" s="24">
        <v>0.005324074074074075</v>
      </c>
      <c r="K52" s="25">
        <v>0.0015162037037037036</v>
      </c>
      <c r="L52" s="25">
        <v>0.005439814814814815</v>
      </c>
      <c r="M52" s="25">
        <v>0.005532407407407407</v>
      </c>
      <c r="N52" s="59">
        <v>0.005798611111111111</v>
      </c>
      <c r="O52" s="60">
        <v>0.00662037037037037</v>
      </c>
    </row>
    <row r="53" spans="2:15" ht="15" customHeight="1">
      <c r="B53" s="53">
        <v>3</v>
      </c>
      <c r="C53" s="46" t="s">
        <v>37</v>
      </c>
      <c r="D53" s="14"/>
      <c r="E53" s="14" t="s">
        <v>29</v>
      </c>
      <c r="F53" s="31" t="s">
        <v>30</v>
      </c>
      <c r="G53" s="45" t="s">
        <v>31</v>
      </c>
      <c r="H53" s="26">
        <v>0.011770833333333331</v>
      </c>
      <c r="I53" s="7"/>
      <c r="J53" s="24">
        <v>0.0051504629629629635</v>
      </c>
      <c r="K53" s="25">
        <v>0.0050578703703703706</v>
      </c>
      <c r="L53" s="25">
        <v>0.005636574074074074</v>
      </c>
      <c r="M53" s="25">
        <v>0.00568287037037037</v>
      </c>
      <c r="N53" s="59">
        <v>0.005868055555555554</v>
      </c>
      <c r="O53" s="60">
        <v>0.005902777777777778</v>
      </c>
    </row>
    <row r="54" spans="2:15" ht="15" customHeight="1">
      <c r="B54" s="54">
        <v>4</v>
      </c>
      <c r="C54" s="46" t="s">
        <v>32</v>
      </c>
      <c r="D54" s="14"/>
      <c r="E54" s="14" t="s">
        <v>29</v>
      </c>
      <c r="F54" s="31" t="s">
        <v>30</v>
      </c>
      <c r="G54" s="45" t="s">
        <v>31</v>
      </c>
      <c r="H54" s="26">
        <v>0.011111111111111112</v>
      </c>
      <c r="I54" s="7"/>
      <c r="J54" s="24">
        <v>0.004930555555555555</v>
      </c>
      <c r="K54" s="59">
        <v>0.005555555555555556</v>
      </c>
      <c r="L54" s="25">
        <v>0.005092592592592592</v>
      </c>
      <c r="M54" s="59">
        <v>0.005555555555555556</v>
      </c>
      <c r="N54" s="25">
        <v>4.6296296296296294E-05</v>
      </c>
      <c r="O54" s="26">
        <v>0.001261574074074074</v>
      </c>
    </row>
    <row r="55" spans="2:15" ht="15" customHeight="1">
      <c r="B55" s="54">
        <v>5</v>
      </c>
      <c r="C55" s="46" t="s">
        <v>33</v>
      </c>
      <c r="D55" s="14"/>
      <c r="E55" s="14" t="s">
        <v>29</v>
      </c>
      <c r="F55" s="31" t="s">
        <v>30</v>
      </c>
      <c r="G55" s="45" t="s">
        <v>31</v>
      </c>
      <c r="H55" s="26">
        <v>0.009837962962962962</v>
      </c>
      <c r="I55" s="7"/>
      <c r="J55" s="24">
        <v>0.004340277777777778</v>
      </c>
      <c r="K55" s="25">
        <v>0.0043518518518518515</v>
      </c>
      <c r="L55" s="25">
        <v>0.004363425925925926</v>
      </c>
      <c r="M55" s="25">
        <v>0.0016203703703703703</v>
      </c>
      <c r="N55" s="59">
        <v>0.0045370370370370365</v>
      </c>
      <c r="O55" s="60">
        <v>0.005300925925925925</v>
      </c>
    </row>
    <row r="56" spans="2:15" ht="15" customHeight="1">
      <c r="B56" s="54">
        <v>6</v>
      </c>
      <c r="C56" s="46" t="s">
        <v>28</v>
      </c>
      <c r="D56" s="14"/>
      <c r="E56" s="14" t="s">
        <v>29</v>
      </c>
      <c r="F56" s="31" t="s">
        <v>30</v>
      </c>
      <c r="G56" s="45" t="s">
        <v>31</v>
      </c>
      <c r="H56" s="26">
        <v>0.009791666666666667</v>
      </c>
      <c r="I56" s="7"/>
      <c r="J56" s="64">
        <v>0.004618055555555556</v>
      </c>
      <c r="K56" s="25">
        <v>0.004571759259259259</v>
      </c>
      <c r="L56" s="59">
        <v>0.0051736111111111115</v>
      </c>
      <c r="M56" s="25">
        <v>0.004432870370370371</v>
      </c>
      <c r="N56" s="25">
        <v>0.0042592592592592595</v>
      </c>
      <c r="O56" s="26">
        <v>0.004525462962962963</v>
      </c>
    </row>
    <row r="57" spans="2:15" ht="15" customHeight="1">
      <c r="B57" s="54">
        <v>7</v>
      </c>
      <c r="C57" s="46" t="s">
        <v>43</v>
      </c>
      <c r="D57" s="14" t="s">
        <v>44</v>
      </c>
      <c r="E57" s="14" t="s">
        <v>29</v>
      </c>
      <c r="F57" s="31" t="s">
        <v>30</v>
      </c>
      <c r="G57" s="45" t="s">
        <v>31</v>
      </c>
      <c r="H57" s="26">
        <v>0.009270833333333332</v>
      </c>
      <c r="I57" s="7"/>
      <c r="J57" s="24">
        <v>0.003368055555555555</v>
      </c>
      <c r="K57" s="25">
        <v>0.003356481481481481</v>
      </c>
      <c r="L57" s="25">
        <v>0.0038194444444444443</v>
      </c>
      <c r="M57" s="25">
        <v>0.0034953703703703705</v>
      </c>
      <c r="N57" s="59">
        <v>0.00474537037037037</v>
      </c>
      <c r="O57" s="60">
        <v>0.004525462962962963</v>
      </c>
    </row>
    <row r="58" spans="2:15" ht="15" customHeight="1">
      <c r="B58" s="54">
        <v>8</v>
      </c>
      <c r="C58" s="46" t="s">
        <v>45</v>
      </c>
      <c r="D58" s="14" t="s">
        <v>44</v>
      </c>
      <c r="E58" s="14" t="s">
        <v>29</v>
      </c>
      <c r="F58" s="31" t="s">
        <v>30</v>
      </c>
      <c r="G58" s="45" t="s">
        <v>31</v>
      </c>
      <c r="H58" s="26">
        <v>0.008344907407407407</v>
      </c>
      <c r="I58" s="7"/>
      <c r="J58" s="24">
        <v>0.0012962962962962963</v>
      </c>
      <c r="K58" s="25">
        <v>0.0020486111111111113</v>
      </c>
      <c r="L58" s="25">
        <v>0.0037268518518518514</v>
      </c>
      <c r="M58" s="59">
        <v>0.003969907407407407</v>
      </c>
      <c r="N58" s="59">
        <v>0.0043749999999999995</v>
      </c>
      <c r="O58" s="26">
        <v>0.0011805555555555556</v>
      </c>
    </row>
    <row r="59" spans="2:15" ht="15" customHeight="1">
      <c r="B59" s="54">
        <v>9</v>
      </c>
      <c r="C59" s="46" t="s">
        <v>46</v>
      </c>
      <c r="D59" s="14" t="s">
        <v>47</v>
      </c>
      <c r="E59" s="14" t="s">
        <v>29</v>
      </c>
      <c r="F59" s="31" t="s">
        <v>30</v>
      </c>
      <c r="G59" s="45" t="s">
        <v>31</v>
      </c>
      <c r="H59" s="26">
        <v>0.008148148148148147</v>
      </c>
      <c r="I59" s="7"/>
      <c r="J59" s="24">
        <v>0.0020370370370370373</v>
      </c>
      <c r="K59" s="25">
        <v>0.0022569444444444447</v>
      </c>
      <c r="L59" s="25">
        <v>0.0020486111111111113</v>
      </c>
      <c r="M59" s="59">
        <v>0.0038657407407407408</v>
      </c>
      <c r="N59" s="25">
        <v>0.00318287037037037</v>
      </c>
      <c r="O59" s="60">
        <v>0.0042824074074074075</v>
      </c>
    </row>
    <row r="60" spans="2:15" ht="15" customHeight="1">
      <c r="B60" s="54">
        <v>10</v>
      </c>
      <c r="C60" s="46" t="s">
        <v>34</v>
      </c>
      <c r="D60" s="14"/>
      <c r="E60" s="14" t="s">
        <v>29</v>
      </c>
      <c r="F60" s="31" t="s">
        <v>30</v>
      </c>
      <c r="G60" s="45" t="s">
        <v>31</v>
      </c>
      <c r="H60" s="26">
        <v>0.007418981481481481</v>
      </c>
      <c r="I60" s="7"/>
      <c r="J60" s="24">
        <v>0.003912037037037037</v>
      </c>
      <c r="K60" s="25">
        <v>0.0012152777777777778</v>
      </c>
      <c r="L60" s="25">
        <v>0.0018865740740740742</v>
      </c>
      <c r="M60" s="25">
        <v>0.0011458333333333333</v>
      </c>
      <c r="N60" s="25">
        <v>0.0032175925925925926</v>
      </c>
      <c r="O60" s="26">
        <v>0.0035069444444444445</v>
      </c>
    </row>
    <row r="61" spans="2:15" ht="15" customHeight="1">
      <c r="B61" s="54">
        <v>11</v>
      </c>
      <c r="C61" s="46" t="s">
        <v>48</v>
      </c>
      <c r="D61" s="14" t="s">
        <v>47</v>
      </c>
      <c r="E61" s="14" t="s">
        <v>29</v>
      </c>
      <c r="F61" s="31" t="s">
        <v>30</v>
      </c>
      <c r="G61" s="45" t="s">
        <v>31</v>
      </c>
      <c r="H61" s="26">
        <v>0.007314814814814814</v>
      </c>
      <c r="I61" s="7"/>
      <c r="J61" s="24">
        <v>0.002916666666666667</v>
      </c>
      <c r="K61" s="25">
        <v>0.003761574074074074</v>
      </c>
      <c r="L61" s="25">
        <v>0.0035532407407407405</v>
      </c>
      <c r="M61" s="25">
        <v>0.002962962962962963</v>
      </c>
      <c r="N61" s="25">
        <v>0.003101851851851852</v>
      </c>
      <c r="O61" s="26">
        <v>0.0011111111111111111</v>
      </c>
    </row>
    <row r="62" spans="2:15" ht="15" customHeight="1" thickBot="1">
      <c r="B62" s="55">
        <v>12</v>
      </c>
      <c r="C62" s="47" t="s">
        <v>38</v>
      </c>
      <c r="D62" s="17"/>
      <c r="E62" s="17" t="s">
        <v>39</v>
      </c>
      <c r="F62" s="32" t="s">
        <v>40</v>
      </c>
      <c r="G62" s="48" t="s">
        <v>41</v>
      </c>
      <c r="H62" s="29">
        <v>0.0005902777777777778</v>
      </c>
      <c r="I62" s="7"/>
      <c r="J62" s="27">
        <v>0</v>
      </c>
      <c r="K62" s="28">
        <v>0</v>
      </c>
      <c r="L62" s="28">
        <v>0</v>
      </c>
      <c r="M62" s="61">
        <v>0.0005439814814814814</v>
      </c>
      <c r="N62" s="61">
        <v>4.6296296296296294E-05</v>
      </c>
      <c r="O62" s="29"/>
    </row>
    <row r="63" ht="21" customHeight="1"/>
  </sheetData>
  <sheetProtection/>
  <mergeCells count="2">
    <mergeCell ref="B1:O1"/>
    <mergeCell ref="B2:O2"/>
  </mergeCells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0"/>
  <sheetViews>
    <sheetView zoomScale="110" zoomScaleNormal="110" zoomScalePageLayoutView="0" workbookViewId="0" topLeftCell="A1">
      <selection activeCell="R34" sqref="R34"/>
    </sheetView>
  </sheetViews>
  <sheetFormatPr defaultColWidth="8.7109375" defaultRowHeight="12.75"/>
  <cols>
    <col min="1" max="1" width="1.7109375" style="0" customWidth="1"/>
    <col min="2" max="2" width="11.421875" style="0" customWidth="1"/>
    <col min="3" max="3" width="24.421875" style="0" customWidth="1"/>
    <col min="4" max="6" width="11.421875" style="0" customWidth="1"/>
    <col min="7" max="7" width="46.8515625" style="0" bestFit="1" customWidth="1"/>
    <col min="8" max="8" width="13.7109375" style="0" customWidth="1"/>
    <col min="9" max="9" width="2.7109375" style="0" customWidth="1"/>
    <col min="10" max="13" width="9.7109375" style="0" customWidth="1"/>
    <col min="14" max="14" width="10.8515625" style="0" bestFit="1" customWidth="1"/>
    <col min="15" max="16" width="11.421875" style="140" customWidth="1"/>
    <col min="17" max="16384" width="11.421875" style="0" customWidth="1"/>
  </cols>
  <sheetData>
    <row r="1" spans="3:13" ht="22.5">
      <c r="C1" s="94"/>
      <c r="D1" s="94"/>
      <c r="E1" s="94"/>
      <c r="F1" s="95" t="s">
        <v>414</v>
      </c>
      <c r="G1" s="94"/>
      <c r="H1" s="94"/>
      <c r="I1" s="94"/>
      <c r="J1" s="94"/>
      <c r="K1" s="94"/>
      <c r="L1" s="94"/>
      <c r="M1" s="94"/>
    </row>
    <row r="2" spans="3:13" ht="22.5">
      <c r="C2" s="94"/>
      <c r="D2" s="94"/>
      <c r="F2" s="95" t="s">
        <v>415</v>
      </c>
      <c r="G2" s="94"/>
      <c r="H2" s="94"/>
      <c r="I2" s="94"/>
      <c r="J2" s="94"/>
      <c r="K2" s="94"/>
      <c r="L2" s="94"/>
      <c r="M2" s="94"/>
    </row>
    <row r="3" spans="2:5" ht="19.5">
      <c r="B3" s="1"/>
      <c r="C3" s="6"/>
      <c r="E3" s="2"/>
    </row>
    <row r="4" ht="24.75" customHeight="1" thickBot="1">
      <c r="B4" s="97" t="s">
        <v>416</v>
      </c>
    </row>
    <row r="5" spans="2:14" ht="24.75" customHeight="1" thickBot="1">
      <c r="B5" s="38" t="s">
        <v>0</v>
      </c>
      <c r="C5" s="141" t="s">
        <v>417</v>
      </c>
      <c r="D5" s="34" t="s">
        <v>418</v>
      </c>
      <c r="E5" s="35" t="s">
        <v>419</v>
      </c>
      <c r="F5" s="35" t="s">
        <v>2</v>
      </c>
      <c r="G5" s="142" t="s">
        <v>1</v>
      </c>
      <c r="H5" s="37" t="s">
        <v>147</v>
      </c>
      <c r="J5" s="39" t="s">
        <v>420</v>
      </c>
      <c r="K5" s="40" t="s">
        <v>421</v>
      </c>
      <c r="L5" s="40" t="s">
        <v>422</v>
      </c>
      <c r="M5" s="40" t="s">
        <v>423</v>
      </c>
      <c r="N5" s="41" t="s">
        <v>424</v>
      </c>
    </row>
    <row r="6" spans="2:14" ht="15" customHeight="1">
      <c r="B6" s="143" t="s">
        <v>152</v>
      </c>
      <c r="C6" s="46" t="s">
        <v>425</v>
      </c>
      <c r="D6" s="144"/>
      <c r="E6" s="145" t="s">
        <v>288</v>
      </c>
      <c r="F6" s="145">
        <v>354</v>
      </c>
      <c r="G6" s="146" t="s">
        <v>426</v>
      </c>
      <c r="H6" s="144">
        <v>3819.611805100214</v>
      </c>
      <c r="I6" s="7"/>
      <c r="J6" s="147">
        <v>888.7210790174732</v>
      </c>
      <c r="K6" s="148">
        <v>796.7568937122587</v>
      </c>
      <c r="L6" s="149">
        <v>969.6265445592397</v>
      </c>
      <c r="M6" s="149">
        <v>1000</v>
      </c>
      <c r="N6" s="150">
        <v>961.2641815235008</v>
      </c>
    </row>
    <row r="7" spans="2:14" ht="15" customHeight="1">
      <c r="B7" s="151" t="s">
        <v>427</v>
      </c>
      <c r="C7" s="152" t="s">
        <v>428</v>
      </c>
      <c r="D7" s="144"/>
      <c r="E7" s="145" t="s">
        <v>199</v>
      </c>
      <c r="F7" s="145">
        <v>972</v>
      </c>
      <c r="G7" s="153" t="s">
        <v>429</v>
      </c>
      <c r="H7" s="144">
        <v>3811.800368399243</v>
      </c>
      <c r="I7" s="7"/>
      <c r="J7" s="154">
        <v>911.6102934848094</v>
      </c>
      <c r="K7" s="155">
        <v>1000</v>
      </c>
      <c r="L7" s="155">
        <v>996.005483596483</v>
      </c>
      <c r="M7" s="156">
        <v>865.5196441014098</v>
      </c>
      <c r="N7" s="157">
        <v>904.1845913179507</v>
      </c>
    </row>
    <row r="8" spans="2:14" ht="15" customHeight="1">
      <c r="B8" s="151" t="s">
        <v>430</v>
      </c>
      <c r="C8" s="152" t="s">
        <v>431</v>
      </c>
      <c r="D8" s="144"/>
      <c r="E8" s="158" t="s">
        <v>390</v>
      </c>
      <c r="F8" s="158">
        <v>914</v>
      </c>
      <c r="G8" s="153" t="s">
        <v>432</v>
      </c>
      <c r="H8" s="144">
        <v>3668.602250549465</v>
      </c>
      <c r="I8" s="7"/>
      <c r="J8" s="154">
        <v>837.8586825399965</v>
      </c>
      <c r="K8" s="156">
        <v>755.687279718039</v>
      </c>
      <c r="L8" s="155">
        <v>954.0401639158688</v>
      </c>
      <c r="M8" s="155">
        <v>876.703404093599</v>
      </c>
      <c r="N8" s="157">
        <v>1000</v>
      </c>
    </row>
    <row r="9" spans="2:14" ht="15" customHeight="1">
      <c r="B9" s="159" t="s">
        <v>433</v>
      </c>
      <c r="C9" s="46" t="s">
        <v>434</v>
      </c>
      <c r="D9" s="144"/>
      <c r="E9" s="145" t="s">
        <v>435</v>
      </c>
      <c r="F9" s="145">
        <v>755</v>
      </c>
      <c r="G9" s="146" t="s">
        <v>436</v>
      </c>
      <c r="H9" s="144">
        <v>3643.786489342631</v>
      </c>
      <c r="I9" s="7"/>
      <c r="J9" s="154">
        <v>919.2050681246204</v>
      </c>
      <c r="K9" s="156">
        <v>809.2123603456779</v>
      </c>
      <c r="L9" s="155">
        <v>900.8294497413315</v>
      </c>
      <c r="M9" s="155">
        <v>967.6607474582026</v>
      </c>
      <c r="N9" s="157">
        <v>856.0912240184758</v>
      </c>
    </row>
    <row r="10" spans="2:14" ht="15" customHeight="1">
      <c r="B10" s="159" t="s">
        <v>437</v>
      </c>
      <c r="C10" s="152" t="s">
        <v>438</v>
      </c>
      <c r="D10" s="144"/>
      <c r="E10" s="158" t="s">
        <v>288</v>
      </c>
      <c r="F10" s="158">
        <v>465</v>
      </c>
      <c r="G10" s="153" t="s">
        <v>439</v>
      </c>
      <c r="H10" s="144">
        <v>3636.3577782689986</v>
      </c>
      <c r="I10" s="7"/>
      <c r="J10" s="154">
        <v>925.8538930530365</v>
      </c>
      <c r="K10" s="155">
        <v>840.1273459937216</v>
      </c>
      <c r="L10" s="155">
        <v>909.5795199447418</v>
      </c>
      <c r="M10" s="156">
        <v>799.3795584304149</v>
      </c>
      <c r="N10" s="157">
        <v>960.7970192774989</v>
      </c>
    </row>
    <row r="11" spans="2:14" ht="15" customHeight="1">
      <c r="B11" s="159" t="s">
        <v>440</v>
      </c>
      <c r="C11" s="46" t="s">
        <v>441</v>
      </c>
      <c r="D11" s="144"/>
      <c r="E11" s="145" t="s">
        <v>199</v>
      </c>
      <c r="F11" s="145">
        <v>972</v>
      </c>
      <c r="G11" s="146" t="s">
        <v>429</v>
      </c>
      <c r="H11" s="144">
        <v>3588.8542214021945</v>
      </c>
      <c r="I11" s="7"/>
      <c r="J11" s="154">
        <v>964.3117261471232</v>
      </c>
      <c r="K11" s="156">
        <v>731.161961597334</v>
      </c>
      <c r="L11" s="155">
        <v>902.5853021183628</v>
      </c>
      <c r="M11" s="155">
        <v>841.3630205981451</v>
      </c>
      <c r="N11" s="157">
        <v>880.5941725385642</v>
      </c>
    </row>
    <row r="12" spans="2:14" ht="15" customHeight="1">
      <c r="B12" s="159" t="s">
        <v>442</v>
      </c>
      <c r="C12" s="46" t="s">
        <v>443</v>
      </c>
      <c r="D12" s="144"/>
      <c r="E12" s="145" t="s">
        <v>199</v>
      </c>
      <c r="F12" s="145">
        <v>972</v>
      </c>
      <c r="G12" s="146" t="s">
        <v>429</v>
      </c>
      <c r="H12" s="144">
        <v>3579.3128581268934</v>
      </c>
      <c r="I12" s="7"/>
      <c r="J12" s="154">
        <v>840.9185638012822</v>
      </c>
      <c r="K12" s="156">
        <v>747.1143756558237</v>
      </c>
      <c r="L12" s="155">
        <v>970.8328533579081</v>
      </c>
      <c r="M12" s="155">
        <v>954.2043372924423</v>
      </c>
      <c r="N12" s="157">
        <v>813.3571036752606</v>
      </c>
    </row>
    <row r="13" spans="2:14" ht="15" customHeight="1">
      <c r="B13" s="159" t="s">
        <v>444</v>
      </c>
      <c r="C13" s="46" t="s">
        <v>445</v>
      </c>
      <c r="D13" s="144"/>
      <c r="E13" s="145" t="s">
        <v>435</v>
      </c>
      <c r="F13" s="145">
        <v>895</v>
      </c>
      <c r="G13" s="146" t="s">
        <v>446</v>
      </c>
      <c r="H13" s="144">
        <v>3574.4878007754787</v>
      </c>
      <c r="I13" s="7"/>
      <c r="J13" s="154">
        <v>957.4689265536723</v>
      </c>
      <c r="K13" s="155">
        <v>805.4986338797813</v>
      </c>
      <c r="L13" s="155">
        <v>811.5202403420252</v>
      </c>
      <c r="M13" s="156">
        <v>726.8417104276069</v>
      </c>
      <c r="N13" s="157">
        <v>1000</v>
      </c>
    </row>
    <row r="14" spans="2:14" ht="15" customHeight="1">
      <c r="B14" s="159" t="s">
        <v>447</v>
      </c>
      <c r="C14" s="152" t="s">
        <v>448</v>
      </c>
      <c r="D14" s="144"/>
      <c r="E14" s="160" t="s">
        <v>435</v>
      </c>
      <c r="F14" s="161" t="s">
        <v>449</v>
      </c>
      <c r="G14" s="162" t="s">
        <v>450</v>
      </c>
      <c r="H14" s="144">
        <v>3501.444145813802</v>
      </c>
      <c r="I14" s="7"/>
      <c r="J14" s="154">
        <v>1000</v>
      </c>
      <c r="K14" s="155">
        <v>783.0345285524568</v>
      </c>
      <c r="L14" s="155">
        <v>968.0227883577221</v>
      </c>
      <c r="M14" s="156">
        <v>717.8272980501393</v>
      </c>
      <c r="N14" s="157">
        <v>815.5940594059407</v>
      </c>
    </row>
    <row r="15" spans="2:14" ht="15" customHeight="1">
      <c r="B15" s="159" t="s">
        <v>451</v>
      </c>
      <c r="C15" s="46" t="s">
        <v>452</v>
      </c>
      <c r="D15" s="144"/>
      <c r="E15" s="145" t="s">
        <v>435</v>
      </c>
      <c r="F15" s="145">
        <v>755</v>
      </c>
      <c r="G15" s="146" t="s">
        <v>436</v>
      </c>
      <c r="H15" s="144">
        <v>3477.7030312240613</v>
      </c>
      <c r="I15" s="7"/>
      <c r="J15" s="154">
        <v>862.7514865195081</v>
      </c>
      <c r="K15" s="155">
        <v>924.9473013383008</v>
      </c>
      <c r="L15" s="155">
        <v>860.0146944773257</v>
      </c>
      <c r="M15" s="155">
        <v>829.9895488889271</v>
      </c>
      <c r="N15" s="125">
        <v>705.7387057387058</v>
      </c>
    </row>
    <row r="16" spans="2:14" ht="15" customHeight="1">
      <c r="B16" s="159" t="s">
        <v>453</v>
      </c>
      <c r="C16" s="46" t="s">
        <v>454</v>
      </c>
      <c r="D16" s="144"/>
      <c r="E16" s="145" t="s">
        <v>288</v>
      </c>
      <c r="F16" s="145">
        <v>498</v>
      </c>
      <c r="G16" s="146" t="s">
        <v>455</v>
      </c>
      <c r="H16" s="144">
        <v>3472.5950107725466</v>
      </c>
      <c r="I16" s="7"/>
      <c r="J16" s="163">
        <v>744.1690410249258</v>
      </c>
      <c r="K16" s="155">
        <v>839.8281886364142</v>
      </c>
      <c r="L16" s="155">
        <v>917.7810689550029</v>
      </c>
      <c r="M16" s="155">
        <v>752.8322118447838</v>
      </c>
      <c r="N16" s="157">
        <v>970.8167121562041</v>
      </c>
    </row>
    <row r="17" spans="2:14" ht="15" customHeight="1">
      <c r="B17" s="159" t="s">
        <v>456</v>
      </c>
      <c r="C17" s="46" t="s">
        <v>457</v>
      </c>
      <c r="D17" s="144"/>
      <c r="E17" s="145" t="s">
        <v>162</v>
      </c>
      <c r="F17" s="145">
        <v>859</v>
      </c>
      <c r="G17" s="146" t="s">
        <v>165</v>
      </c>
      <c r="H17" s="144">
        <v>3469.0674376196953</v>
      </c>
      <c r="I17" s="7"/>
      <c r="J17" s="154">
        <v>898.8649623422086</v>
      </c>
      <c r="K17" s="156">
        <v>728.2692604600894</v>
      </c>
      <c r="L17" s="155">
        <v>821.8715868310189</v>
      </c>
      <c r="M17" s="155">
        <v>930.7919916996503</v>
      </c>
      <c r="N17" s="157">
        <v>817.5388967468176</v>
      </c>
    </row>
    <row r="18" spans="2:14" ht="15" customHeight="1">
      <c r="B18" s="159" t="s">
        <v>458</v>
      </c>
      <c r="C18" s="46" t="s">
        <v>459</v>
      </c>
      <c r="D18" s="144"/>
      <c r="E18" s="145" t="s">
        <v>162</v>
      </c>
      <c r="F18" s="145">
        <v>859</v>
      </c>
      <c r="G18" s="146" t="s">
        <v>165</v>
      </c>
      <c r="H18" s="144">
        <v>3451.6009729475613</v>
      </c>
      <c r="I18" s="7"/>
      <c r="J18" s="154">
        <v>848.1912274028548</v>
      </c>
      <c r="K18" s="155">
        <v>829.1803999121072</v>
      </c>
      <c r="L18" s="155">
        <v>958.8595353493981</v>
      </c>
      <c r="M18" s="156">
        <v>815.1301509313322</v>
      </c>
      <c r="N18" s="157">
        <v>815.3698102832005</v>
      </c>
    </row>
    <row r="19" spans="2:14" ht="15" customHeight="1">
      <c r="B19" s="159" t="s">
        <v>460</v>
      </c>
      <c r="C19" s="46" t="s">
        <v>461</v>
      </c>
      <c r="D19" s="144"/>
      <c r="E19" s="145" t="s">
        <v>288</v>
      </c>
      <c r="F19" s="145">
        <v>354</v>
      </c>
      <c r="G19" s="146" t="s">
        <v>426</v>
      </c>
      <c r="H19" s="144">
        <v>3447.7528739162503</v>
      </c>
      <c r="I19" s="7"/>
      <c r="J19" s="154">
        <v>898.2360922659431</v>
      </c>
      <c r="K19" s="155">
        <v>828.7615575516656</v>
      </c>
      <c r="L19" s="155">
        <v>900.3097959619699</v>
      </c>
      <c r="M19" s="156">
        <v>735.392789373814</v>
      </c>
      <c r="N19" s="157">
        <v>820.4454281366717</v>
      </c>
    </row>
    <row r="20" spans="2:14" ht="15" customHeight="1">
      <c r="B20" s="159" t="s">
        <v>462</v>
      </c>
      <c r="C20" s="46" t="s">
        <v>463</v>
      </c>
      <c r="D20" s="144"/>
      <c r="E20" s="145" t="s">
        <v>186</v>
      </c>
      <c r="F20" s="145">
        <v>563</v>
      </c>
      <c r="G20" s="146" t="s">
        <v>464</v>
      </c>
      <c r="H20" s="144">
        <v>3447.2210968189156</v>
      </c>
      <c r="I20" s="7"/>
      <c r="J20" s="163">
        <v>780.761079885746</v>
      </c>
      <c r="K20" s="155">
        <v>858.8856518572469</v>
      </c>
      <c r="L20" s="155">
        <v>815.3200216701495</v>
      </c>
      <c r="M20" s="155">
        <v>836.0485986469695</v>
      </c>
      <c r="N20" s="157">
        <v>936.9668246445499</v>
      </c>
    </row>
    <row r="21" spans="2:14" ht="15" customHeight="1">
      <c r="B21" s="159" t="s">
        <v>465</v>
      </c>
      <c r="C21" s="46" t="s">
        <v>466</v>
      </c>
      <c r="D21" s="144"/>
      <c r="E21" s="145" t="s">
        <v>288</v>
      </c>
      <c r="F21" s="145">
        <v>354</v>
      </c>
      <c r="G21" s="146" t="s">
        <v>426</v>
      </c>
      <c r="H21" s="144">
        <v>3411.4689937861285</v>
      </c>
      <c r="I21" s="7"/>
      <c r="J21" s="154">
        <v>861.9967040345059</v>
      </c>
      <c r="K21" s="156">
        <v>746.0361393381045</v>
      </c>
      <c r="L21" s="155">
        <v>847.3727603611575</v>
      </c>
      <c r="M21" s="155">
        <v>787.3616461065874</v>
      </c>
      <c r="N21" s="157">
        <v>914.7378832838774</v>
      </c>
    </row>
    <row r="22" spans="2:14" ht="15" customHeight="1">
      <c r="B22" s="159" t="s">
        <v>467</v>
      </c>
      <c r="C22" s="152" t="s">
        <v>468</v>
      </c>
      <c r="D22" s="144"/>
      <c r="E22" s="158" t="s">
        <v>390</v>
      </c>
      <c r="F22" s="158">
        <v>914</v>
      </c>
      <c r="G22" s="153" t="s">
        <v>432</v>
      </c>
      <c r="H22" s="144">
        <v>3407.761329906538</v>
      </c>
      <c r="I22" s="7"/>
      <c r="J22" s="154">
        <v>866.1201627246153</v>
      </c>
      <c r="K22" s="155">
        <v>813.2758620689655</v>
      </c>
      <c r="L22" s="155">
        <v>785.0768514205869</v>
      </c>
      <c r="M22" s="156">
        <v>763.6191677175285</v>
      </c>
      <c r="N22" s="157">
        <v>943.2884536923705</v>
      </c>
    </row>
    <row r="23" spans="2:14" ht="15" customHeight="1">
      <c r="B23" s="159" t="s">
        <v>469</v>
      </c>
      <c r="C23" s="164" t="s">
        <v>470</v>
      </c>
      <c r="D23" s="144"/>
      <c r="E23" s="165" t="s">
        <v>162</v>
      </c>
      <c r="F23" s="165">
        <v>69</v>
      </c>
      <c r="G23" s="166" t="s">
        <v>471</v>
      </c>
      <c r="H23" s="144">
        <v>3405.95382959234</v>
      </c>
      <c r="I23" s="7"/>
      <c r="J23" s="154">
        <v>963.1936708572988</v>
      </c>
      <c r="K23" s="155">
        <v>873.2355255241356</v>
      </c>
      <c r="L23" s="155">
        <v>870.2449299905003</v>
      </c>
      <c r="M23" s="155">
        <v>699.2797032204052</v>
      </c>
      <c r="N23" s="125">
        <v>0</v>
      </c>
    </row>
    <row r="24" spans="2:14" ht="15" customHeight="1">
      <c r="B24" s="167" t="s">
        <v>472</v>
      </c>
      <c r="C24" s="46" t="s">
        <v>473</v>
      </c>
      <c r="D24" s="144"/>
      <c r="E24" s="168" t="s">
        <v>162</v>
      </c>
      <c r="F24" s="168">
        <v>69</v>
      </c>
      <c r="G24" s="169" t="s">
        <v>471</v>
      </c>
      <c r="H24" s="144">
        <v>3397.7692601416834</v>
      </c>
      <c r="I24" s="7"/>
      <c r="J24" s="154">
        <v>870.6230478382378</v>
      </c>
      <c r="K24" s="155">
        <v>706.5872748380332</v>
      </c>
      <c r="L24" s="155">
        <v>1000</v>
      </c>
      <c r="M24" s="156">
        <v>587.9839786381843</v>
      </c>
      <c r="N24" s="157">
        <v>820.5589374654123</v>
      </c>
    </row>
    <row r="25" spans="2:14" ht="15" customHeight="1">
      <c r="B25" s="167" t="s">
        <v>474</v>
      </c>
      <c r="C25" s="46" t="s">
        <v>475</v>
      </c>
      <c r="D25" s="144"/>
      <c r="E25" s="168" t="s">
        <v>186</v>
      </c>
      <c r="F25" s="168">
        <v>27</v>
      </c>
      <c r="G25" s="169" t="s">
        <v>476</v>
      </c>
      <c r="H25" s="144">
        <v>3359.594384783578</v>
      </c>
      <c r="I25" s="7"/>
      <c r="J25" s="154">
        <v>784.403754651658</v>
      </c>
      <c r="K25" s="155">
        <v>830.8051341890315</v>
      </c>
      <c r="L25" s="155">
        <v>898.4286719399612</v>
      </c>
      <c r="M25" s="156">
        <v>703.6267774404857</v>
      </c>
      <c r="N25" s="157">
        <v>845.9568240029273</v>
      </c>
    </row>
    <row r="26" spans="2:14" ht="15" customHeight="1">
      <c r="B26" s="167" t="s">
        <v>477</v>
      </c>
      <c r="C26" s="46" t="s">
        <v>478</v>
      </c>
      <c r="D26" s="144"/>
      <c r="E26" s="168" t="s">
        <v>186</v>
      </c>
      <c r="F26" s="168" t="s">
        <v>479</v>
      </c>
      <c r="G26" s="169" t="s">
        <v>480</v>
      </c>
      <c r="H26" s="144">
        <v>3310.8488317435103</v>
      </c>
      <c r="I26" s="7"/>
      <c r="J26" s="154">
        <v>725.6534100640565</v>
      </c>
      <c r="K26" s="155">
        <v>836.4587489471116</v>
      </c>
      <c r="L26" s="155">
        <v>942.4117725991861</v>
      </c>
      <c r="M26" s="155">
        <v>806.3249001331558</v>
      </c>
      <c r="N26" s="125">
        <v>710.6193330259721</v>
      </c>
    </row>
    <row r="27" spans="2:14" ht="15" customHeight="1">
      <c r="B27" s="167" t="s">
        <v>481</v>
      </c>
      <c r="C27" s="46" t="s">
        <v>482</v>
      </c>
      <c r="D27" s="144"/>
      <c r="E27" s="168" t="s">
        <v>162</v>
      </c>
      <c r="F27" s="168" t="s">
        <v>483</v>
      </c>
      <c r="G27" s="169" t="s">
        <v>471</v>
      </c>
      <c r="H27" s="144">
        <v>3302.6226353745988</v>
      </c>
      <c r="I27" s="7"/>
      <c r="J27" s="154">
        <v>828.4384654491415</v>
      </c>
      <c r="K27" s="155">
        <v>744.0943329258192</v>
      </c>
      <c r="L27" s="155">
        <v>818.0582788142339</v>
      </c>
      <c r="M27" s="156">
        <v>679.4675792810357</v>
      </c>
      <c r="N27" s="157">
        <v>912.0315581854044</v>
      </c>
    </row>
    <row r="28" spans="2:14" ht="15" customHeight="1">
      <c r="B28" s="167" t="s">
        <v>484</v>
      </c>
      <c r="C28" s="152" t="s">
        <v>485</v>
      </c>
      <c r="D28" s="144"/>
      <c r="E28" s="170" t="s">
        <v>288</v>
      </c>
      <c r="F28" s="170">
        <v>354</v>
      </c>
      <c r="G28" s="171" t="s">
        <v>426</v>
      </c>
      <c r="H28" s="144">
        <v>3300.4806404723854</v>
      </c>
      <c r="I28" s="7"/>
      <c r="J28" s="154">
        <v>763.1811222192201</v>
      </c>
      <c r="K28" s="155">
        <v>791.0116127950362</v>
      </c>
      <c r="L28" s="155">
        <v>924.3644021321868</v>
      </c>
      <c r="M28" s="156">
        <v>532.7438883573619</v>
      </c>
      <c r="N28" s="157">
        <v>821.9235033259424</v>
      </c>
    </row>
    <row r="29" spans="2:14" ht="15" customHeight="1">
      <c r="B29" s="167" t="s">
        <v>486</v>
      </c>
      <c r="C29" s="152" t="s">
        <v>487</v>
      </c>
      <c r="D29" s="144"/>
      <c r="E29" s="170" t="s">
        <v>162</v>
      </c>
      <c r="F29" s="170">
        <v>164</v>
      </c>
      <c r="G29" s="171" t="s">
        <v>488</v>
      </c>
      <c r="H29" s="144">
        <v>3243.3317059072438</v>
      </c>
      <c r="I29" s="7"/>
      <c r="J29" s="154">
        <v>884.7495144820098</v>
      </c>
      <c r="K29" s="156">
        <v>732.723636434244</v>
      </c>
      <c r="L29" s="155">
        <v>767.9368724144845</v>
      </c>
      <c r="M29" s="155">
        <v>733.5554209569958</v>
      </c>
      <c r="N29" s="157">
        <v>857.0898980537535</v>
      </c>
    </row>
    <row r="30" spans="2:14" ht="15" customHeight="1">
      <c r="B30" s="167" t="s">
        <v>489</v>
      </c>
      <c r="C30" s="46" t="s">
        <v>490</v>
      </c>
      <c r="D30" s="144"/>
      <c r="E30" s="168" t="s">
        <v>288</v>
      </c>
      <c r="F30" s="168">
        <v>354</v>
      </c>
      <c r="G30" s="169" t="s">
        <v>426</v>
      </c>
      <c r="H30" s="144">
        <v>3228.9642018592954</v>
      </c>
      <c r="I30" s="7"/>
      <c r="J30" s="154">
        <v>986.1508740078673</v>
      </c>
      <c r="K30" s="156">
        <v>633.2076864787144</v>
      </c>
      <c r="L30" s="155">
        <v>870.3527759418375</v>
      </c>
      <c r="M30" s="155">
        <v>693.7618147448014</v>
      </c>
      <c r="N30" s="157">
        <v>739.252865430876</v>
      </c>
    </row>
    <row r="31" spans="2:14" ht="15" customHeight="1">
      <c r="B31" s="167" t="s">
        <v>491</v>
      </c>
      <c r="C31" s="46" t="s">
        <v>492</v>
      </c>
      <c r="D31" s="144"/>
      <c r="E31" s="168" t="s">
        <v>288</v>
      </c>
      <c r="F31" s="168">
        <v>354</v>
      </c>
      <c r="G31" s="169" t="s">
        <v>426</v>
      </c>
      <c r="H31" s="144">
        <v>3182.379744951935</v>
      </c>
      <c r="I31" s="7"/>
      <c r="J31" s="154">
        <v>797.0202039203883</v>
      </c>
      <c r="K31" s="155">
        <v>736.7434595860991</v>
      </c>
      <c r="L31" s="155">
        <v>828.057143980035</v>
      </c>
      <c r="M31" s="156">
        <v>730.4473696114353</v>
      </c>
      <c r="N31" s="157">
        <v>820.5589374654123</v>
      </c>
    </row>
    <row r="32" spans="2:14" ht="15" customHeight="1">
      <c r="B32" s="167" t="s">
        <v>493</v>
      </c>
      <c r="C32" s="172" t="s">
        <v>494</v>
      </c>
      <c r="D32" s="144"/>
      <c r="E32" s="110" t="s">
        <v>435</v>
      </c>
      <c r="F32" s="111" t="s">
        <v>495</v>
      </c>
      <c r="G32" s="173" t="s">
        <v>446</v>
      </c>
      <c r="H32" s="144">
        <v>3162.409037945043</v>
      </c>
      <c r="I32" s="7"/>
      <c r="J32" s="154">
        <v>902.5990626331488</v>
      </c>
      <c r="K32" s="155">
        <v>751.788026695886</v>
      </c>
      <c r="L32" s="155">
        <v>764.1352047292642</v>
      </c>
      <c r="M32" s="156">
        <v>652.4795948603293</v>
      </c>
      <c r="N32" s="157">
        <v>743.886743886744</v>
      </c>
    </row>
    <row r="33" spans="2:14" ht="15" customHeight="1">
      <c r="B33" s="167" t="s">
        <v>496</v>
      </c>
      <c r="C33" s="172" t="s">
        <v>497</v>
      </c>
      <c r="D33" s="144"/>
      <c r="E33" s="110" t="s">
        <v>162</v>
      </c>
      <c r="F33" s="111" t="s">
        <v>295</v>
      </c>
      <c r="G33" s="173" t="s">
        <v>296</v>
      </c>
      <c r="H33" s="144">
        <v>3041.3270081731835</v>
      </c>
      <c r="I33" s="7"/>
      <c r="J33" s="154">
        <v>761.808864514969</v>
      </c>
      <c r="K33" s="156">
        <v>561.3554884488939</v>
      </c>
      <c r="L33" s="155">
        <v>774.6566906263214</v>
      </c>
      <c r="M33" s="155">
        <v>676.7812238055322</v>
      </c>
      <c r="N33" s="157">
        <v>828.0802292263611</v>
      </c>
    </row>
    <row r="34" spans="2:14" ht="15" customHeight="1">
      <c r="B34" s="167" t="s">
        <v>498</v>
      </c>
      <c r="C34" s="46" t="s">
        <v>499</v>
      </c>
      <c r="D34" s="144"/>
      <c r="E34" s="14" t="s">
        <v>199</v>
      </c>
      <c r="F34" s="14">
        <v>972</v>
      </c>
      <c r="G34" s="174" t="s">
        <v>429</v>
      </c>
      <c r="H34" s="144">
        <v>2863.113259628607</v>
      </c>
      <c r="I34" s="7"/>
      <c r="J34" s="163">
        <v>546.8955724796696</v>
      </c>
      <c r="K34" s="155">
        <v>606.5808297567954</v>
      </c>
      <c r="L34" s="155">
        <v>769.8870902912267</v>
      </c>
      <c r="M34" s="155">
        <v>654.224286949006</v>
      </c>
      <c r="N34" s="157">
        <v>832.421052631579</v>
      </c>
    </row>
    <row r="35" spans="2:14" ht="15" customHeight="1" thickBot="1">
      <c r="B35" s="17" t="s">
        <v>500</v>
      </c>
      <c r="C35" s="47" t="s">
        <v>501</v>
      </c>
      <c r="D35" s="175"/>
      <c r="E35" s="175" t="s">
        <v>288</v>
      </c>
      <c r="F35" s="175" t="s">
        <v>502</v>
      </c>
      <c r="G35" s="176" t="s">
        <v>503</v>
      </c>
      <c r="H35" s="177"/>
      <c r="I35" s="7"/>
      <c r="J35" s="178">
        <v>0</v>
      </c>
      <c r="K35" s="177">
        <v>0</v>
      </c>
      <c r="L35" s="177">
        <v>0</v>
      </c>
      <c r="M35" s="177">
        <v>0</v>
      </c>
      <c r="N35" s="179">
        <v>0</v>
      </c>
    </row>
    <row r="37" spans="2:14" ht="12.75">
      <c r="B37" s="135">
        <v>1</v>
      </c>
      <c r="C37" s="136" t="s">
        <v>504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2:3" ht="12.75">
      <c r="B38" s="138">
        <v>2</v>
      </c>
      <c r="C38" s="139" t="s">
        <v>505</v>
      </c>
    </row>
    <row r="39" spans="2:3" ht="12.75">
      <c r="B39" s="138">
        <v>3</v>
      </c>
      <c r="C39" s="139" t="s">
        <v>413</v>
      </c>
    </row>
    <row r="40" spans="2:5" ht="12.75">
      <c r="B40" s="138">
        <v>4</v>
      </c>
      <c r="C40" s="139" t="s">
        <v>506</v>
      </c>
      <c r="E40" s="139"/>
    </row>
  </sheetData>
  <sheetProtection/>
  <mergeCells count="1">
    <mergeCell ref="C37:N37"/>
  </mergeCells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4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1.421875" style="0" customWidth="1"/>
    <col min="3" max="3" width="17.7109375" style="0" customWidth="1"/>
    <col min="4" max="4" width="18.00390625" style="0" customWidth="1"/>
    <col min="5" max="5" width="9.00390625" style="0" customWidth="1"/>
    <col min="6" max="6" width="11.28125" style="0" customWidth="1"/>
    <col min="9" max="9" width="82.421875" style="0" customWidth="1"/>
    <col min="10" max="10" width="13.421875" style="0" customWidth="1"/>
    <col min="11" max="11" width="2.140625" style="0" customWidth="1"/>
    <col min="12" max="13" width="9.7109375" style="0" customWidth="1"/>
    <col min="14" max="14" width="3.8515625" style="0" customWidth="1"/>
    <col min="15" max="22" width="9.7109375" style="0" customWidth="1"/>
  </cols>
  <sheetData>
    <row r="1" spans="4:22" ht="22.5">
      <c r="D1" s="94"/>
      <c r="E1" s="94"/>
      <c r="F1" s="94"/>
      <c r="G1" s="94"/>
      <c r="H1" s="95" t="s">
        <v>141</v>
      </c>
      <c r="I1" s="94"/>
      <c r="J1" s="94"/>
      <c r="K1" s="94"/>
      <c r="L1" s="94"/>
      <c r="M1" s="94"/>
      <c r="O1" s="94"/>
      <c r="P1" s="94"/>
      <c r="Q1" s="94"/>
      <c r="R1" s="94"/>
      <c r="S1" s="94"/>
      <c r="T1" s="94"/>
      <c r="U1" s="94"/>
      <c r="V1" s="94"/>
    </row>
    <row r="2" spans="4:22" ht="22.5">
      <c r="D2" s="94"/>
      <c r="E2" s="94"/>
      <c r="F2" s="94"/>
      <c r="H2" s="95" t="s">
        <v>142</v>
      </c>
      <c r="I2" s="94"/>
      <c r="J2" s="94"/>
      <c r="K2" s="94"/>
      <c r="L2" s="94"/>
      <c r="M2" s="94"/>
      <c r="O2" s="94"/>
      <c r="P2" s="94"/>
      <c r="Q2" s="94"/>
      <c r="R2" s="94"/>
      <c r="S2" s="94"/>
      <c r="T2" s="94"/>
      <c r="U2" s="94"/>
      <c r="V2" s="94"/>
    </row>
    <row r="3" ht="18">
      <c r="B3" s="96"/>
    </row>
    <row r="4" spans="2:3" ht="24.75" customHeight="1" thickBot="1">
      <c r="B4" s="97" t="s">
        <v>143</v>
      </c>
      <c r="C4" s="97"/>
    </row>
    <row r="5" spans="2:22" ht="15.75" thickBot="1">
      <c r="B5" s="98" t="s">
        <v>0</v>
      </c>
      <c r="C5" s="99" t="s">
        <v>58</v>
      </c>
      <c r="D5" s="100" t="s">
        <v>144</v>
      </c>
      <c r="E5" s="100" t="s">
        <v>145</v>
      </c>
      <c r="F5" s="101" t="s">
        <v>60</v>
      </c>
      <c r="G5" s="101" t="s">
        <v>146</v>
      </c>
      <c r="H5" s="102" t="s">
        <v>2</v>
      </c>
      <c r="I5" s="103" t="s">
        <v>1</v>
      </c>
      <c r="J5" s="104" t="s">
        <v>147</v>
      </c>
      <c r="L5" s="105" t="s">
        <v>148</v>
      </c>
      <c r="M5" s="106" t="s">
        <v>149</v>
      </c>
      <c r="O5" s="104" t="s">
        <v>7</v>
      </c>
      <c r="P5" s="104" t="s">
        <v>8</v>
      </c>
      <c r="Q5" s="104" t="s">
        <v>9</v>
      </c>
      <c r="R5" s="104" t="s">
        <v>10</v>
      </c>
      <c r="S5" s="104" t="s">
        <v>11</v>
      </c>
      <c r="T5" s="104" t="s">
        <v>12</v>
      </c>
      <c r="U5" s="104" t="s">
        <v>150</v>
      </c>
      <c r="V5" s="104" t="s">
        <v>151</v>
      </c>
    </row>
    <row r="6" spans="2:22" s="117" customFormat="1" ht="13.5">
      <c r="B6" s="107" t="s">
        <v>152</v>
      </c>
      <c r="C6" s="108" t="s">
        <v>153</v>
      </c>
      <c r="D6" s="109" t="s">
        <v>154</v>
      </c>
      <c r="E6" s="109" t="s">
        <v>47</v>
      </c>
      <c r="F6" s="110" t="s">
        <v>155</v>
      </c>
      <c r="G6" s="111" t="s">
        <v>156</v>
      </c>
      <c r="H6" s="110" t="s">
        <v>157</v>
      </c>
      <c r="I6" s="112" t="s">
        <v>158</v>
      </c>
      <c r="J6" s="113">
        <f>+L6+M6</f>
        <v>9834.9</v>
      </c>
      <c r="K6" s="114"/>
      <c r="L6" s="115">
        <v>2986.1</v>
      </c>
      <c r="M6" s="116">
        <f>SUM(O6:V6)</f>
        <v>6848.799999999999</v>
      </c>
      <c r="O6" s="118">
        <v>990.4</v>
      </c>
      <c r="P6" s="119">
        <v>1000</v>
      </c>
      <c r="Q6" s="119">
        <v>1000</v>
      </c>
      <c r="R6" s="119">
        <v>1000</v>
      </c>
      <c r="S6" s="116">
        <v>883.5</v>
      </c>
      <c r="T6" s="116" t="s">
        <v>159</v>
      </c>
      <c r="U6" s="119">
        <v>1000</v>
      </c>
      <c r="V6" s="116">
        <v>974.9</v>
      </c>
    </row>
    <row r="7" spans="2:22" ht="13.5">
      <c r="B7" s="120">
        <v>2</v>
      </c>
      <c r="C7" s="108" t="s">
        <v>160</v>
      </c>
      <c r="D7" s="109" t="s">
        <v>161</v>
      </c>
      <c r="E7" s="109"/>
      <c r="F7" s="110" t="s">
        <v>162</v>
      </c>
      <c r="G7" s="111" t="s">
        <v>163</v>
      </c>
      <c r="H7" s="110" t="s">
        <v>164</v>
      </c>
      <c r="I7" s="112" t="s">
        <v>165</v>
      </c>
      <c r="J7" s="121">
        <f aca="true" t="shared" si="0" ref="J7:J69">+L7+M7</f>
        <v>9735.8</v>
      </c>
      <c r="K7" s="122"/>
      <c r="L7" s="123">
        <v>2946.2</v>
      </c>
      <c r="M7" s="124">
        <f aca="true" t="shared" si="1" ref="M7:M69">SUM(O7:V7)</f>
        <v>6789.6</v>
      </c>
      <c r="O7" s="121">
        <v>882.8</v>
      </c>
      <c r="P7" s="125">
        <v>1000</v>
      </c>
      <c r="Q7" s="125">
        <v>1000</v>
      </c>
      <c r="R7" s="125">
        <v>1000</v>
      </c>
      <c r="S7" s="124" t="s">
        <v>166</v>
      </c>
      <c r="T7" s="124">
        <v>944.7</v>
      </c>
      <c r="U7" s="125">
        <v>1000</v>
      </c>
      <c r="V7" s="124">
        <v>962.1</v>
      </c>
    </row>
    <row r="8" spans="2:22" ht="13.5">
      <c r="B8" s="107">
        <v>3</v>
      </c>
      <c r="C8" s="108" t="s">
        <v>167</v>
      </c>
      <c r="D8" s="109" t="s">
        <v>168</v>
      </c>
      <c r="E8" s="109"/>
      <c r="F8" s="110" t="s">
        <v>169</v>
      </c>
      <c r="G8" s="111" t="s">
        <v>170</v>
      </c>
      <c r="H8" s="110" t="s">
        <v>171</v>
      </c>
      <c r="I8" s="112" t="s">
        <v>172</v>
      </c>
      <c r="J8" s="121">
        <f t="shared" si="0"/>
        <v>9565.6</v>
      </c>
      <c r="K8" s="7"/>
      <c r="L8" s="123">
        <v>2917.1</v>
      </c>
      <c r="M8" s="124">
        <f t="shared" si="1"/>
        <v>6648.5</v>
      </c>
      <c r="O8" s="121">
        <v>984.7</v>
      </c>
      <c r="P8" s="124">
        <v>960.2</v>
      </c>
      <c r="Q8" s="124">
        <v>978.5</v>
      </c>
      <c r="R8" s="124">
        <v>887.1</v>
      </c>
      <c r="S8" s="124" t="s">
        <v>173</v>
      </c>
      <c r="T8" s="124">
        <v>887.4</v>
      </c>
      <c r="U8" s="125">
        <v>1000</v>
      </c>
      <c r="V8" s="124">
        <v>950.6</v>
      </c>
    </row>
    <row r="9" spans="2:22" ht="13.5">
      <c r="B9" s="107">
        <v>4</v>
      </c>
      <c r="C9" s="108" t="s">
        <v>174</v>
      </c>
      <c r="D9" s="109" t="s">
        <v>175</v>
      </c>
      <c r="E9" s="109"/>
      <c r="F9" s="110" t="s">
        <v>176</v>
      </c>
      <c r="G9" s="111" t="s">
        <v>177</v>
      </c>
      <c r="H9" s="110" t="s">
        <v>178</v>
      </c>
      <c r="I9" s="112" t="s">
        <v>179</v>
      </c>
      <c r="J9" s="121">
        <f t="shared" si="0"/>
        <v>9691.1</v>
      </c>
      <c r="K9" s="7"/>
      <c r="L9" s="123">
        <v>2883.5</v>
      </c>
      <c r="M9" s="124">
        <f t="shared" si="1"/>
        <v>6807.6</v>
      </c>
      <c r="O9" s="126">
        <v>1000</v>
      </c>
      <c r="P9" s="124" t="s">
        <v>180</v>
      </c>
      <c r="Q9" s="125">
        <v>1000</v>
      </c>
      <c r="R9" s="125">
        <v>1000</v>
      </c>
      <c r="S9" s="124">
        <v>984.8</v>
      </c>
      <c r="T9" s="124">
        <v>905.1</v>
      </c>
      <c r="U9" s="124">
        <v>974.8</v>
      </c>
      <c r="V9" s="124">
        <v>942.9</v>
      </c>
    </row>
    <row r="10" spans="2:22" ht="13.5">
      <c r="B10" s="107">
        <v>5</v>
      </c>
      <c r="C10" s="108" t="s">
        <v>181</v>
      </c>
      <c r="D10" s="109" t="s">
        <v>182</v>
      </c>
      <c r="E10" s="109"/>
      <c r="F10" s="110" t="s">
        <v>169</v>
      </c>
      <c r="G10" s="111" t="s">
        <v>170</v>
      </c>
      <c r="H10" s="110" t="s">
        <v>171</v>
      </c>
      <c r="I10" s="112" t="s">
        <v>172</v>
      </c>
      <c r="J10" s="121">
        <f t="shared" si="0"/>
        <v>9457.1</v>
      </c>
      <c r="K10" s="7"/>
      <c r="L10" s="123">
        <v>2833.1</v>
      </c>
      <c r="M10" s="124">
        <f t="shared" si="1"/>
        <v>6624</v>
      </c>
      <c r="O10" s="121" t="s">
        <v>183</v>
      </c>
      <c r="P10" s="124">
        <v>974.8</v>
      </c>
      <c r="Q10" s="124">
        <v>945</v>
      </c>
      <c r="R10" s="124">
        <v>924.2</v>
      </c>
      <c r="S10" s="124">
        <v>908.3</v>
      </c>
      <c r="T10" s="124">
        <v>902.3</v>
      </c>
      <c r="U10" s="124">
        <v>969.4</v>
      </c>
      <c r="V10" s="125">
        <v>1000</v>
      </c>
    </row>
    <row r="11" spans="2:22" ht="13.5">
      <c r="B11" s="107">
        <v>6</v>
      </c>
      <c r="C11" s="108" t="s">
        <v>184</v>
      </c>
      <c r="D11" s="109" t="s">
        <v>185</v>
      </c>
      <c r="E11" s="109"/>
      <c r="F11" s="110" t="s">
        <v>186</v>
      </c>
      <c r="G11" s="111" t="s">
        <v>187</v>
      </c>
      <c r="H11" s="110" t="s">
        <v>188</v>
      </c>
      <c r="I11" s="112" t="s">
        <v>189</v>
      </c>
      <c r="J11" s="121">
        <f t="shared" si="0"/>
        <v>9441.5</v>
      </c>
      <c r="K11" s="7"/>
      <c r="L11" s="123">
        <v>2815.3</v>
      </c>
      <c r="M11" s="124">
        <f t="shared" si="1"/>
        <v>6626.2</v>
      </c>
      <c r="O11" s="121">
        <v>977.6</v>
      </c>
      <c r="P11" s="124">
        <v>899.8</v>
      </c>
      <c r="Q11" s="124">
        <v>983</v>
      </c>
      <c r="R11" s="124" t="s">
        <v>190</v>
      </c>
      <c r="S11" s="124">
        <v>1000</v>
      </c>
      <c r="T11" s="124">
        <v>804.9</v>
      </c>
      <c r="U11" s="124">
        <v>968.5</v>
      </c>
      <c r="V11" s="124">
        <v>992.4</v>
      </c>
    </row>
    <row r="12" spans="2:22" ht="13.5">
      <c r="B12" s="107">
        <v>7</v>
      </c>
      <c r="C12" s="108" t="s">
        <v>191</v>
      </c>
      <c r="D12" s="109" t="s">
        <v>192</v>
      </c>
      <c r="E12" s="109"/>
      <c r="F12" s="110" t="s">
        <v>162</v>
      </c>
      <c r="G12" s="111" t="s">
        <v>193</v>
      </c>
      <c r="H12" s="110" t="s">
        <v>194</v>
      </c>
      <c r="I12" s="112" t="s">
        <v>195</v>
      </c>
      <c r="J12" s="121">
        <f t="shared" si="0"/>
        <v>9338.6</v>
      </c>
      <c r="K12" s="7"/>
      <c r="L12" s="123">
        <v>2522.6</v>
      </c>
      <c r="M12" s="124">
        <f t="shared" si="1"/>
        <v>6816.000000000001</v>
      </c>
      <c r="O12" s="121">
        <v>987.5</v>
      </c>
      <c r="P12" s="124" t="s">
        <v>196</v>
      </c>
      <c r="Q12" s="124">
        <v>954.9</v>
      </c>
      <c r="R12" s="124">
        <v>958.5</v>
      </c>
      <c r="S12" s="124">
        <v>965.2</v>
      </c>
      <c r="T12" s="124">
        <v>984.1</v>
      </c>
      <c r="U12" s="124">
        <v>965.8</v>
      </c>
      <c r="V12" s="125">
        <v>1000</v>
      </c>
    </row>
    <row r="13" spans="2:22" ht="13.5">
      <c r="B13" s="107">
        <v>8</v>
      </c>
      <c r="C13" s="108" t="s">
        <v>197</v>
      </c>
      <c r="D13" s="109" t="s">
        <v>198</v>
      </c>
      <c r="E13" s="109"/>
      <c r="F13" s="110" t="s">
        <v>199</v>
      </c>
      <c r="G13" s="111" t="s">
        <v>200</v>
      </c>
      <c r="H13" s="110" t="s">
        <v>201</v>
      </c>
      <c r="I13" s="112" t="s">
        <v>202</v>
      </c>
      <c r="J13" s="121">
        <f t="shared" si="0"/>
        <v>9040.8</v>
      </c>
      <c r="K13" s="7"/>
      <c r="L13" s="123">
        <v>2418.4</v>
      </c>
      <c r="M13" s="124">
        <f t="shared" si="1"/>
        <v>6622.4</v>
      </c>
      <c r="O13" s="126">
        <v>1000</v>
      </c>
      <c r="P13" s="124">
        <v>780.8</v>
      </c>
      <c r="Q13" s="124">
        <v>954.4</v>
      </c>
      <c r="R13" s="124">
        <v>989.5</v>
      </c>
      <c r="S13" s="124">
        <v>993.7</v>
      </c>
      <c r="T13" s="124" t="s">
        <v>203</v>
      </c>
      <c r="U13" s="124">
        <v>985</v>
      </c>
      <c r="V13" s="124">
        <v>919</v>
      </c>
    </row>
    <row r="14" spans="2:22" ht="13.5">
      <c r="B14" s="107">
        <v>9</v>
      </c>
      <c r="C14" s="108" t="s">
        <v>204</v>
      </c>
      <c r="D14" s="109" t="s">
        <v>205</v>
      </c>
      <c r="E14" s="109"/>
      <c r="F14" s="110" t="s">
        <v>199</v>
      </c>
      <c r="G14" s="111" t="s">
        <v>200</v>
      </c>
      <c r="H14" s="110" t="s">
        <v>201</v>
      </c>
      <c r="I14" s="112" t="s">
        <v>202</v>
      </c>
      <c r="J14" s="121">
        <f t="shared" si="0"/>
        <v>9095.4</v>
      </c>
      <c r="K14" s="7"/>
      <c r="L14" s="123">
        <v>2413.7</v>
      </c>
      <c r="M14" s="124">
        <f t="shared" si="1"/>
        <v>6681.7</v>
      </c>
      <c r="O14" s="126">
        <v>1000</v>
      </c>
      <c r="P14" s="124">
        <v>974.6</v>
      </c>
      <c r="Q14" s="124" t="s">
        <v>206</v>
      </c>
      <c r="R14" s="124">
        <v>837.4</v>
      </c>
      <c r="S14" s="125">
        <v>1000</v>
      </c>
      <c r="T14" s="125">
        <v>1000</v>
      </c>
      <c r="U14" s="124">
        <v>926.8</v>
      </c>
      <c r="V14" s="124">
        <v>942.9</v>
      </c>
    </row>
    <row r="15" spans="2:22" ht="13.5">
      <c r="B15" s="107">
        <v>10</v>
      </c>
      <c r="C15" s="108" t="s">
        <v>207</v>
      </c>
      <c r="D15" s="109" t="s">
        <v>192</v>
      </c>
      <c r="E15" s="109"/>
      <c r="F15" s="110" t="s">
        <v>176</v>
      </c>
      <c r="G15" s="111" t="s">
        <v>208</v>
      </c>
      <c r="H15" s="110" t="s">
        <v>209</v>
      </c>
      <c r="I15" s="112" t="s">
        <v>210</v>
      </c>
      <c r="J15" s="121">
        <f t="shared" si="0"/>
        <v>9085.6</v>
      </c>
      <c r="K15" s="7"/>
      <c r="L15" s="123">
        <v>2333.4</v>
      </c>
      <c r="M15" s="124">
        <f t="shared" si="1"/>
        <v>6752.2</v>
      </c>
      <c r="O15" s="121">
        <v>990.1</v>
      </c>
      <c r="P15" s="124">
        <v>980</v>
      </c>
      <c r="Q15" s="124">
        <v>927</v>
      </c>
      <c r="R15" s="124">
        <v>940.2</v>
      </c>
      <c r="S15" s="124" t="s">
        <v>211</v>
      </c>
      <c r="T15" s="125">
        <v>1000</v>
      </c>
      <c r="U15" s="124">
        <v>996</v>
      </c>
      <c r="V15" s="124">
        <v>918.9</v>
      </c>
    </row>
    <row r="16" spans="2:22" ht="13.5">
      <c r="B16" s="107">
        <v>11</v>
      </c>
      <c r="C16" s="108" t="s">
        <v>212</v>
      </c>
      <c r="D16" s="109" t="s">
        <v>213</v>
      </c>
      <c r="E16" s="109"/>
      <c r="F16" s="110" t="s">
        <v>162</v>
      </c>
      <c r="G16" s="111" t="s">
        <v>163</v>
      </c>
      <c r="H16" s="110" t="s">
        <v>214</v>
      </c>
      <c r="I16" s="112" t="s">
        <v>215</v>
      </c>
      <c r="J16" s="121">
        <f t="shared" si="0"/>
        <v>8780.3</v>
      </c>
      <c r="K16" s="7"/>
      <c r="L16" s="123">
        <v>2000</v>
      </c>
      <c r="M16" s="124">
        <f t="shared" si="1"/>
        <v>6780.299999999999</v>
      </c>
      <c r="O16" s="121">
        <v>941</v>
      </c>
      <c r="P16" s="125">
        <v>1000</v>
      </c>
      <c r="Q16" s="124">
        <v>989.7</v>
      </c>
      <c r="R16" s="125">
        <v>1000</v>
      </c>
      <c r="S16" s="125">
        <v>1000</v>
      </c>
      <c r="T16" s="124">
        <v>919.4</v>
      </c>
      <c r="U16" s="124" t="s">
        <v>216</v>
      </c>
      <c r="V16" s="124">
        <v>930.2</v>
      </c>
    </row>
    <row r="17" spans="2:22" ht="13.5">
      <c r="B17" s="107">
        <v>12</v>
      </c>
      <c r="C17" s="108" t="s">
        <v>217</v>
      </c>
      <c r="D17" s="109" t="s">
        <v>218</v>
      </c>
      <c r="E17" s="109"/>
      <c r="F17" s="110" t="s">
        <v>186</v>
      </c>
      <c r="G17" s="111" t="s">
        <v>219</v>
      </c>
      <c r="H17" s="110" t="s">
        <v>220</v>
      </c>
      <c r="I17" s="112" t="s">
        <v>221</v>
      </c>
      <c r="J17" s="121">
        <f t="shared" si="0"/>
        <v>8963</v>
      </c>
      <c r="K17" s="7"/>
      <c r="L17" s="123">
        <v>1990.8</v>
      </c>
      <c r="M17" s="124">
        <f t="shared" si="1"/>
        <v>6972.2</v>
      </c>
      <c r="O17" s="121">
        <v>999.1</v>
      </c>
      <c r="P17" s="125">
        <v>1000</v>
      </c>
      <c r="Q17" s="124" t="s">
        <v>222</v>
      </c>
      <c r="R17" s="124">
        <v>979.3</v>
      </c>
      <c r="S17" s="125">
        <v>1000</v>
      </c>
      <c r="T17" s="125">
        <v>1000</v>
      </c>
      <c r="U17" s="124">
        <v>993.8</v>
      </c>
      <c r="V17" s="125">
        <v>1000</v>
      </c>
    </row>
    <row r="18" spans="2:22" ht="13.5">
      <c r="B18" s="107">
        <v>13</v>
      </c>
      <c r="C18" s="108" t="s">
        <v>223</v>
      </c>
      <c r="D18" s="109" t="s">
        <v>224</v>
      </c>
      <c r="E18" s="109"/>
      <c r="F18" s="110" t="s">
        <v>225</v>
      </c>
      <c r="G18" s="111" t="s">
        <v>226</v>
      </c>
      <c r="H18" s="110" t="s">
        <v>227</v>
      </c>
      <c r="I18" s="112" t="s">
        <v>228</v>
      </c>
      <c r="J18" s="121">
        <f t="shared" si="0"/>
        <v>8735.1</v>
      </c>
      <c r="K18" s="7"/>
      <c r="L18" s="123">
        <v>1982.9</v>
      </c>
      <c r="M18" s="124">
        <f t="shared" si="1"/>
        <v>6752.200000000001</v>
      </c>
      <c r="O18" s="121">
        <v>892.4</v>
      </c>
      <c r="P18" s="125">
        <v>957.6</v>
      </c>
      <c r="Q18" s="124">
        <v>1000</v>
      </c>
      <c r="R18" s="124">
        <v>978.6</v>
      </c>
      <c r="S18" s="125">
        <v>1000</v>
      </c>
      <c r="T18" s="125">
        <v>963.3</v>
      </c>
      <c r="U18" s="124" t="s">
        <v>229</v>
      </c>
      <c r="V18" s="125">
        <v>960.3</v>
      </c>
    </row>
    <row r="19" spans="2:22" ht="13.5">
      <c r="B19" s="107">
        <v>14</v>
      </c>
      <c r="C19" s="108" t="s">
        <v>230</v>
      </c>
      <c r="D19" s="109" t="s">
        <v>231</v>
      </c>
      <c r="E19" s="109"/>
      <c r="F19" s="110" t="s">
        <v>232</v>
      </c>
      <c r="G19" s="111" t="s">
        <v>233</v>
      </c>
      <c r="H19" s="110" t="s">
        <v>234</v>
      </c>
      <c r="I19" s="112" t="s">
        <v>235</v>
      </c>
      <c r="J19" s="121">
        <f t="shared" si="0"/>
        <v>8008.8</v>
      </c>
      <c r="K19" s="7"/>
      <c r="L19" s="123">
        <v>1163.5</v>
      </c>
      <c r="M19" s="124">
        <f t="shared" si="1"/>
        <v>6845.3</v>
      </c>
      <c r="O19" s="121">
        <v>998.2</v>
      </c>
      <c r="P19" s="125">
        <v>1000</v>
      </c>
      <c r="Q19" s="124">
        <v>983.7</v>
      </c>
      <c r="R19" s="124">
        <v>954.5</v>
      </c>
      <c r="S19" s="124" t="s">
        <v>236</v>
      </c>
      <c r="T19" s="125">
        <v>1000</v>
      </c>
      <c r="U19" s="124">
        <v>993.8</v>
      </c>
      <c r="V19" s="124">
        <v>915.1</v>
      </c>
    </row>
    <row r="20" spans="2:22" ht="13.5">
      <c r="B20" s="107">
        <v>15</v>
      </c>
      <c r="C20" s="108" t="s">
        <v>153</v>
      </c>
      <c r="D20" s="109" t="s">
        <v>237</v>
      </c>
      <c r="E20" s="109" t="s">
        <v>44</v>
      </c>
      <c r="F20" s="110" t="s">
        <v>155</v>
      </c>
      <c r="G20" s="111" t="s">
        <v>156</v>
      </c>
      <c r="H20" s="110" t="s">
        <v>157</v>
      </c>
      <c r="I20" s="112" t="s">
        <v>158</v>
      </c>
      <c r="J20" s="121">
        <f t="shared" si="0"/>
        <v>6552.900000000001</v>
      </c>
      <c r="K20" s="7"/>
      <c r="L20" s="123"/>
      <c r="M20" s="124">
        <f t="shared" si="1"/>
        <v>6552.900000000001</v>
      </c>
      <c r="O20" s="121">
        <v>945.2</v>
      </c>
      <c r="P20" s="124">
        <v>934.3</v>
      </c>
      <c r="Q20" s="124">
        <v>897</v>
      </c>
      <c r="R20" s="124">
        <v>944.7</v>
      </c>
      <c r="S20" s="124">
        <v>954.3</v>
      </c>
      <c r="T20" s="124">
        <v>954.3</v>
      </c>
      <c r="U20" s="124">
        <v>923.1</v>
      </c>
      <c r="V20" s="124" t="s">
        <v>238</v>
      </c>
    </row>
    <row r="21" spans="2:22" ht="13.5">
      <c r="B21" s="107">
        <v>16</v>
      </c>
      <c r="C21" s="108" t="s">
        <v>153</v>
      </c>
      <c r="D21" s="109" t="s">
        <v>239</v>
      </c>
      <c r="E21" s="109"/>
      <c r="F21" s="110" t="s">
        <v>155</v>
      </c>
      <c r="G21" s="111" t="s">
        <v>156</v>
      </c>
      <c r="H21" s="110" t="s">
        <v>157</v>
      </c>
      <c r="I21" s="112" t="s">
        <v>158</v>
      </c>
      <c r="J21" s="121">
        <f t="shared" si="0"/>
        <v>6555.1</v>
      </c>
      <c r="K21" s="7"/>
      <c r="L21" s="123"/>
      <c r="M21" s="124">
        <f t="shared" si="1"/>
        <v>6555.1</v>
      </c>
      <c r="O21" s="121">
        <v>809.9</v>
      </c>
      <c r="P21" s="124">
        <v>935.6</v>
      </c>
      <c r="Q21" s="124">
        <v>964.9</v>
      </c>
      <c r="R21" s="125">
        <v>1000</v>
      </c>
      <c r="S21" s="124" t="s">
        <v>240</v>
      </c>
      <c r="T21" s="124">
        <v>952.6</v>
      </c>
      <c r="U21" s="125">
        <v>1000</v>
      </c>
      <c r="V21" s="124">
        <v>892.1</v>
      </c>
    </row>
    <row r="22" spans="2:22" ht="13.5">
      <c r="B22" s="107">
        <v>17</v>
      </c>
      <c r="C22" s="108" t="s">
        <v>241</v>
      </c>
      <c r="D22" s="109" t="s">
        <v>242</v>
      </c>
      <c r="E22" s="109"/>
      <c r="F22" s="110" t="s">
        <v>199</v>
      </c>
      <c r="G22" s="111" t="s">
        <v>200</v>
      </c>
      <c r="H22" s="110" t="s">
        <v>243</v>
      </c>
      <c r="I22" s="112" t="s">
        <v>244</v>
      </c>
      <c r="J22" s="121">
        <f t="shared" si="0"/>
        <v>6537.6</v>
      </c>
      <c r="K22" s="7"/>
      <c r="L22" s="123"/>
      <c r="M22" s="124">
        <f t="shared" si="1"/>
        <v>6537.6</v>
      </c>
      <c r="O22" s="121">
        <v>927.4</v>
      </c>
      <c r="P22" s="124">
        <v>975.7</v>
      </c>
      <c r="Q22" s="124">
        <v>905.5</v>
      </c>
      <c r="R22" s="125">
        <v>1000</v>
      </c>
      <c r="S22" s="124" t="s">
        <v>245</v>
      </c>
      <c r="T22" s="124">
        <v>974.9</v>
      </c>
      <c r="U22" s="124">
        <v>792.8</v>
      </c>
      <c r="V22" s="124">
        <v>961.3</v>
      </c>
    </row>
    <row r="23" spans="2:22" ht="13.5">
      <c r="B23" s="107">
        <v>18</v>
      </c>
      <c r="C23" s="108" t="s">
        <v>246</v>
      </c>
      <c r="D23" s="109" t="s">
        <v>247</v>
      </c>
      <c r="E23" s="109"/>
      <c r="F23" s="110" t="s">
        <v>176</v>
      </c>
      <c r="G23" s="111" t="s">
        <v>177</v>
      </c>
      <c r="H23" s="110" t="s">
        <v>178</v>
      </c>
      <c r="I23" s="112" t="s">
        <v>179</v>
      </c>
      <c r="J23" s="121">
        <f t="shared" si="0"/>
        <v>6522.5</v>
      </c>
      <c r="K23" s="7"/>
      <c r="L23" s="123"/>
      <c r="M23" s="124">
        <f t="shared" si="1"/>
        <v>6522.5</v>
      </c>
      <c r="O23" s="121">
        <v>921.6</v>
      </c>
      <c r="P23" s="124">
        <v>933.9</v>
      </c>
      <c r="Q23" s="124">
        <v>940</v>
      </c>
      <c r="R23" s="124" t="s">
        <v>248</v>
      </c>
      <c r="S23" s="124">
        <v>904.9</v>
      </c>
      <c r="T23" s="124">
        <v>907.8</v>
      </c>
      <c r="U23" s="124">
        <v>959.8</v>
      </c>
      <c r="V23" s="124">
        <v>954.5</v>
      </c>
    </row>
    <row r="24" spans="2:22" ht="13.5">
      <c r="B24" s="107">
        <v>19</v>
      </c>
      <c r="C24" s="108" t="s">
        <v>249</v>
      </c>
      <c r="D24" s="109" t="s">
        <v>223</v>
      </c>
      <c r="E24" s="109"/>
      <c r="F24" s="110" t="s">
        <v>155</v>
      </c>
      <c r="G24" s="111" t="s">
        <v>156</v>
      </c>
      <c r="H24" s="110" t="s">
        <v>157</v>
      </c>
      <c r="I24" s="112" t="s">
        <v>158</v>
      </c>
      <c r="J24" s="121">
        <f t="shared" si="0"/>
        <v>6515.400000000001</v>
      </c>
      <c r="K24" s="7"/>
      <c r="L24" s="123"/>
      <c r="M24" s="124">
        <f t="shared" si="1"/>
        <v>6515.400000000001</v>
      </c>
      <c r="O24" s="121">
        <v>828.3</v>
      </c>
      <c r="P24" s="124">
        <v>972.6</v>
      </c>
      <c r="Q24" s="124">
        <v>965.1</v>
      </c>
      <c r="R24" s="124">
        <v>957.6</v>
      </c>
      <c r="S24" s="124" t="s">
        <v>250</v>
      </c>
      <c r="T24" s="124">
        <v>850.5</v>
      </c>
      <c r="U24" s="124">
        <v>977.8</v>
      </c>
      <c r="V24" s="124">
        <v>963.5</v>
      </c>
    </row>
    <row r="25" spans="2:22" ht="13.5">
      <c r="B25" s="107">
        <v>20</v>
      </c>
      <c r="C25" s="108" t="s">
        <v>251</v>
      </c>
      <c r="D25" s="109" t="s">
        <v>252</v>
      </c>
      <c r="E25" s="109"/>
      <c r="F25" s="110" t="s">
        <v>186</v>
      </c>
      <c r="G25" s="111" t="s">
        <v>219</v>
      </c>
      <c r="H25" s="110" t="s">
        <v>220</v>
      </c>
      <c r="I25" s="112" t="s">
        <v>221</v>
      </c>
      <c r="J25" s="121">
        <f t="shared" si="0"/>
        <v>6495.8</v>
      </c>
      <c r="K25" s="7"/>
      <c r="L25" s="123"/>
      <c r="M25" s="124">
        <f t="shared" si="1"/>
        <v>6495.8</v>
      </c>
      <c r="O25" s="121">
        <v>936.1</v>
      </c>
      <c r="P25" s="124">
        <v>901.1</v>
      </c>
      <c r="Q25" s="124">
        <v>932.6</v>
      </c>
      <c r="R25" s="124">
        <v>959.6</v>
      </c>
      <c r="S25" s="124">
        <v>949.1</v>
      </c>
      <c r="T25" s="124" t="s">
        <v>253</v>
      </c>
      <c r="U25" s="124">
        <v>854.3</v>
      </c>
      <c r="V25" s="124">
        <v>963</v>
      </c>
    </row>
    <row r="26" spans="2:22" ht="13.5">
      <c r="B26" s="107">
        <v>21</v>
      </c>
      <c r="C26" s="108" t="s">
        <v>254</v>
      </c>
      <c r="D26" s="109" t="s">
        <v>255</v>
      </c>
      <c r="E26" s="109"/>
      <c r="F26" s="110" t="s">
        <v>162</v>
      </c>
      <c r="G26" s="111" t="s">
        <v>193</v>
      </c>
      <c r="H26" s="110" t="s">
        <v>256</v>
      </c>
      <c r="I26" s="112" t="s">
        <v>257</v>
      </c>
      <c r="J26" s="121">
        <f t="shared" si="0"/>
        <v>6457.3</v>
      </c>
      <c r="K26" s="127"/>
      <c r="L26" s="123"/>
      <c r="M26" s="124">
        <f t="shared" si="1"/>
        <v>6457.3</v>
      </c>
      <c r="O26" s="121">
        <v>998.2</v>
      </c>
      <c r="P26" s="124">
        <v>974.8</v>
      </c>
      <c r="Q26" s="124" t="s">
        <v>258</v>
      </c>
      <c r="R26" s="124">
        <v>958.8</v>
      </c>
      <c r="S26" s="124">
        <v>980.3</v>
      </c>
      <c r="T26" s="124">
        <v>660.4</v>
      </c>
      <c r="U26" s="124">
        <v>884.8</v>
      </c>
      <c r="V26" s="124">
        <v>1000</v>
      </c>
    </row>
    <row r="27" spans="2:22" ht="13.5">
      <c r="B27" s="107">
        <v>22</v>
      </c>
      <c r="C27" s="108" t="s">
        <v>223</v>
      </c>
      <c r="D27" s="109" t="s">
        <v>259</v>
      </c>
      <c r="E27" s="109"/>
      <c r="F27" s="110" t="s">
        <v>225</v>
      </c>
      <c r="G27" s="111" t="s">
        <v>226</v>
      </c>
      <c r="H27" s="110" t="s">
        <v>227</v>
      </c>
      <c r="I27" s="112" t="s">
        <v>228</v>
      </c>
      <c r="J27" s="121">
        <f t="shared" si="0"/>
        <v>6415.6</v>
      </c>
      <c r="K27" s="7"/>
      <c r="L27" s="123"/>
      <c r="M27" s="124">
        <f t="shared" si="1"/>
        <v>6415.6</v>
      </c>
      <c r="O27" s="121">
        <v>984.9</v>
      </c>
      <c r="P27" s="124">
        <v>951.1</v>
      </c>
      <c r="Q27" s="124">
        <v>919.8</v>
      </c>
      <c r="R27" s="124">
        <v>591.7</v>
      </c>
      <c r="S27" s="124" t="s">
        <v>260</v>
      </c>
      <c r="T27" s="124">
        <v>1000</v>
      </c>
      <c r="U27" s="124">
        <v>991.1</v>
      </c>
      <c r="V27" s="124">
        <v>977</v>
      </c>
    </row>
    <row r="28" spans="2:22" ht="13.5">
      <c r="B28" s="107">
        <v>23</v>
      </c>
      <c r="C28" s="108" t="s">
        <v>261</v>
      </c>
      <c r="D28" s="109" t="s">
        <v>262</v>
      </c>
      <c r="E28" s="109" t="s">
        <v>47</v>
      </c>
      <c r="F28" s="110" t="s">
        <v>232</v>
      </c>
      <c r="G28" s="111" t="s">
        <v>233</v>
      </c>
      <c r="H28" s="110" t="s">
        <v>234</v>
      </c>
      <c r="I28" s="112" t="s">
        <v>235</v>
      </c>
      <c r="J28" s="128">
        <f t="shared" si="0"/>
        <v>6341.2</v>
      </c>
      <c r="K28" s="7"/>
      <c r="L28" s="123"/>
      <c r="M28" s="124">
        <f t="shared" si="1"/>
        <v>6341.2</v>
      </c>
      <c r="O28" s="121">
        <v>923.1</v>
      </c>
      <c r="P28" s="124">
        <v>964.4</v>
      </c>
      <c r="Q28" s="124">
        <v>910.6</v>
      </c>
      <c r="R28" s="124" t="s">
        <v>263</v>
      </c>
      <c r="S28" s="124">
        <v>764</v>
      </c>
      <c r="T28" s="124">
        <v>973.7</v>
      </c>
      <c r="U28" s="124">
        <v>980.5</v>
      </c>
      <c r="V28" s="124">
        <v>824.9</v>
      </c>
    </row>
    <row r="29" spans="2:22" ht="13.5">
      <c r="B29" s="107">
        <v>24</v>
      </c>
      <c r="C29" s="108" t="s">
        <v>264</v>
      </c>
      <c r="D29" s="109" t="s">
        <v>213</v>
      </c>
      <c r="E29" s="109"/>
      <c r="F29" s="110" t="s">
        <v>199</v>
      </c>
      <c r="G29" s="111" t="s">
        <v>200</v>
      </c>
      <c r="H29" s="110" t="s">
        <v>243</v>
      </c>
      <c r="I29" s="112" t="s">
        <v>244</v>
      </c>
      <c r="J29" s="121">
        <f t="shared" si="0"/>
        <v>6335.099999999999</v>
      </c>
      <c r="K29" s="7"/>
      <c r="L29" s="123"/>
      <c r="M29" s="124">
        <f t="shared" si="1"/>
        <v>6335.099999999999</v>
      </c>
      <c r="O29" s="121">
        <v>959.6</v>
      </c>
      <c r="P29" s="124">
        <v>926.5</v>
      </c>
      <c r="Q29" s="124">
        <v>690.1</v>
      </c>
      <c r="R29" s="124">
        <v>958.6</v>
      </c>
      <c r="S29" s="124" t="s">
        <v>265</v>
      </c>
      <c r="T29" s="124">
        <v>932.9</v>
      </c>
      <c r="U29" s="124">
        <v>925.5</v>
      </c>
      <c r="V29" s="124">
        <v>941.9</v>
      </c>
    </row>
    <row r="30" spans="2:22" ht="13.5">
      <c r="B30" s="107">
        <v>25</v>
      </c>
      <c r="C30" s="108" t="s">
        <v>266</v>
      </c>
      <c r="D30" s="109" t="s">
        <v>267</v>
      </c>
      <c r="E30" s="109"/>
      <c r="F30" s="110" t="s">
        <v>268</v>
      </c>
      <c r="G30" s="111" t="s">
        <v>269</v>
      </c>
      <c r="H30" s="110" t="s">
        <v>270</v>
      </c>
      <c r="I30" s="112" t="s">
        <v>271</v>
      </c>
      <c r="J30" s="121">
        <f t="shared" si="0"/>
        <v>6300.299999999999</v>
      </c>
      <c r="K30" s="7"/>
      <c r="L30" s="123"/>
      <c r="M30" s="124">
        <f t="shared" si="1"/>
        <v>6300.299999999999</v>
      </c>
      <c r="O30" s="121">
        <v>787.4</v>
      </c>
      <c r="P30" s="124">
        <v>995.7</v>
      </c>
      <c r="Q30" s="124">
        <v>946.5</v>
      </c>
      <c r="R30" s="124">
        <v>873.8</v>
      </c>
      <c r="S30" s="124">
        <v>938.7</v>
      </c>
      <c r="T30" s="124">
        <v>777</v>
      </c>
      <c r="U30" s="124" t="s">
        <v>272</v>
      </c>
      <c r="V30" s="124">
        <v>981.2</v>
      </c>
    </row>
    <row r="31" spans="2:22" ht="13.5">
      <c r="B31" s="107">
        <v>26</v>
      </c>
      <c r="C31" s="108" t="s">
        <v>273</v>
      </c>
      <c r="D31" s="109" t="s">
        <v>274</v>
      </c>
      <c r="E31" s="109" t="s">
        <v>44</v>
      </c>
      <c r="F31" s="110" t="s">
        <v>176</v>
      </c>
      <c r="G31" s="111" t="s">
        <v>177</v>
      </c>
      <c r="H31" s="110" t="s">
        <v>178</v>
      </c>
      <c r="I31" s="112" t="s">
        <v>179</v>
      </c>
      <c r="J31" s="121">
        <f t="shared" si="0"/>
        <v>6217.499999999999</v>
      </c>
      <c r="K31" s="7"/>
      <c r="L31" s="123"/>
      <c r="M31" s="124">
        <f t="shared" si="1"/>
        <v>6217.499999999999</v>
      </c>
      <c r="O31" s="121">
        <v>966.9</v>
      </c>
      <c r="P31" s="124">
        <v>980</v>
      </c>
      <c r="Q31" s="124">
        <v>991.1</v>
      </c>
      <c r="R31" s="124" t="s">
        <v>258</v>
      </c>
      <c r="S31" s="124">
        <v>590.5</v>
      </c>
      <c r="T31" s="124">
        <v>778.7</v>
      </c>
      <c r="U31" s="124">
        <v>992.9</v>
      </c>
      <c r="V31" s="124">
        <v>917.4</v>
      </c>
    </row>
    <row r="32" spans="2:22" ht="13.5">
      <c r="B32" s="107">
        <v>27</v>
      </c>
      <c r="C32" s="108" t="s">
        <v>275</v>
      </c>
      <c r="D32" s="109" t="s">
        <v>198</v>
      </c>
      <c r="E32" s="109"/>
      <c r="F32" s="110" t="s">
        <v>169</v>
      </c>
      <c r="G32" s="111" t="s">
        <v>276</v>
      </c>
      <c r="H32" s="110" t="s">
        <v>277</v>
      </c>
      <c r="I32" s="112" t="s">
        <v>278</v>
      </c>
      <c r="J32" s="121">
        <f t="shared" si="0"/>
        <v>6212.1</v>
      </c>
      <c r="K32" s="7"/>
      <c r="L32" s="123"/>
      <c r="M32" s="124">
        <f t="shared" si="1"/>
        <v>6212.1</v>
      </c>
      <c r="O32" s="121">
        <v>955.6</v>
      </c>
      <c r="P32" s="124">
        <v>976.3</v>
      </c>
      <c r="Q32" s="124">
        <v>996.7</v>
      </c>
      <c r="R32" s="124">
        <v>997.5</v>
      </c>
      <c r="S32" s="124">
        <v>631.4</v>
      </c>
      <c r="T32" s="124">
        <v>763.6</v>
      </c>
      <c r="U32" s="124">
        <v>891</v>
      </c>
      <c r="V32" s="124" t="s">
        <v>279</v>
      </c>
    </row>
    <row r="33" spans="2:22" ht="13.5">
      <c r="B33" s="107">
        <v>28</v>
      </c>
      <c r="C33" s="108" t="s">
        <v>280</v>
      </c>
      <c r="D33" s="109" t="s">
        <v>281</v>
      </c>
      <c r="E33" s="109"/>
      <c r="F33" s="110" t="s">
        <v>232</v>
      </c>
      <c r="G33" s="111" t="s">
        <v>282</v>
      </c>
      <c r="H33" s="110" t="s">
        <v>283</v>
      </c>
      <c r="I33" s="112" t="s">
        <v>284</v>
      </c>
      <c r="J33" s="121">
        <f t="shared" si="0"/>
        <v>6207.1</v>
      </c>
      <c r="K33" s="7"/>
      <c r="L33" s="123"/>
      <c r="M33" s="124">
        <f t="shared" si="1"/>
        <v>6207.1</v>
      </c>
      <c r="O33" s="121">
        <v>828.3</v>
      </c>
      <c r="P33" s="124">
        <v>975.6</v>
      </c>
      <c r="Q33" s="124" t="s">
        <v>285</v>
      </c>
      <c r="R33" s="124">
        <v>557.2</v>
      </c>
      <c r="S33" s="124">
        <v>876.1</v>
      </c>
      <c r="T33" s="124">
        <v>996.5</v>
      </c>
      <c r="U33" s="124">
        <v>973.4</v>
      </c>
      <c r="V33" s="124">
        <v>1000</v>
      </c>
    </row>
    <row r="34" spans="2:22" ht="13.5">
      <c r="B34" s="107">
        <v>29</v>
      </c>
      <c r="C34" s="108" t="s">
        <v>286</v>
      </c>
      <c r="D34" s="109" t="s">
        <v>287</v>
      </c>
      <c r="E34" s="109"/>
      <c r="F34" s="110" t="s">
        <v>288</v>
      </c>
      <c r="G34" s="111" t="s">
        <v>289</v>
      </c>
      <c r="H34" s="110" t="s">
        <v>290</v>
      </c>
      <c r="I34" s="112" t="s">
        <v>291</v>
      </c>
      <c r="J34" s="121">
        <f t="shared" si="0"/>
        <v>6175.299999999999</v>
      </c>
      <c r="K34" s="7"/>
      <c r="L34" s="123"/>
      <c r="M34" s="124">
        <f t="shared" si="1"/>
        <v>6175.299999999999</v>
      </c>
      <c r="O34" s="121">
        <v>981.4</v>
      </c>
      <c r="P34" s="124">
        <v>793.8</v>
      </c>
      <c r="Q34" s="124" t="s">
        <v>292</v>
      </c>
      <c r="R34" s="124">
        <v>690.6</v>
      </c>
      <c r="S34" s="124">
        <v>873.5</v>
      </c>
      <c r="T34" s="124">
        <v>949</v>
      </c>
      <c r="U34" s="124">
        <v>966.1</v>
      </c>
      <c r="V34" s="124">
        <v>920.9</v>
      </c>
    </row>
    <row r="35" spans="2:22" ht="13.5">
      <c r="B35" s="107">
        <v>30</v>
      </c>
      <c r="C35" s="108" t="s">
        <v>293</v>
      </c>
      <c r="D35" s="109" t="s">
        <v>198</v>
      </c>
      <c r="E35" s="109"/>
      <c r="F35" s="110" t="s">
        <v>162</v>
      </c>
      <c r="G35" s="111" t="s">
        <v>294</v>
      </c>
      <c r="H35" s="110" t="s">
        <v>295</v>
      </c>
      <c r="I35" s="112" t="s">
        <v>296</v>
      </c>
      <c r="J35" s="121">
        <f t="shared" si="0"/>
        <v>6171.2</v>
      </c>
      <c r="K35" s="7"/>
      <c r="L35" s="123"/>
      <c r="M35" s="124">
        <f t="shared" si="1"/>
        <v>6171.2</v>
      </c>
      <c r="O35" s="121">
        <v>981.1</v>
      </c>
      <c r="P35" s="124">
        <v>671.5</v>
      </c>
      <c r="Q35" s="124">
        <v>987.5</v>
      </c>
      <c r="R35" s="124">
        <v>956.4</v>
      </c>
      <c r="S35" s="124">
        <v>700.2</v>
      </c>
      <c r="T35" s="124" t="s">
        <v>297</v>
      </c>
      <c r="U35" s="124">
        <v>970.5</v>
      </c>
      <c r="V35" s="124">
        <v>904</v>
      </c>
    </row>
    <row r="36" spans="2:22" ht="13.5">
      <c r="B36" s="107">
        <v>31</v>
      </c>
      <c r="C36" s="108" t="s">
        <v>298</v>
      </c>
      <c r="D36" s="109" t="s">
        <v>299</v>
      </c>
      <c r="E36" s="109"/>
      <c r="F36" s="110" t="s">
        <v>169</v>
      </c>
      <c r="G36" s="111" t="s">
        <v>170</v>
      </c>
      <c r="H36" s="110" t="s">
        <v>171</v>
      </c>
      <c r="I36" s="112" t="s">
        <v>172</v>
      </c>
      <c r="J36" s="121">
        <f t="shared" si="0"/>
        <v>6052.000000000001</v>
      </c>
      <c r="K36" s="7"/>
      <c r="L36" s="123"/>
      <c r="M36" s="124">
        <f t="shared" si="1"/>
        <v>6052.000000000001</v>
      </c>
      <c r="O36" s="121">
        <v>772.8</v>
      </c>
      <c r="P36" s="124">
        <v>892.7</v>
      </c>
      <c r="Q36" s="124" t="s">
        <v>300</v>
      </c>
      <c r="R36" s="124">
        <v>900.9</v>
      </c>
      <c r="S36" s="124">
        <v>727.2</v>
      </c>
      <c r="T36" s="124">
        <v>874.7</v>
      </c>
      <c r="U36" s="124">
        <v>963.1</v>
      </c>
      <c r="V36" s="124">
        <v>920.6</v>
      </c>
    </row>
    <row r="37" spans="2:22" ht="13.5">
      <c r="B37" s="107">
        <v>32</v>
      </c>
      <c r="C37" s="108" t="s">
        <v>301</v>
      </c>
      <c r="D37" s="109" t="s">
        <v>302</v>
      </c>
      <c r="E37" s="109"/>
      <c r="F37" s="110" t="s">
        <v>232</v>
      </c>
      <c r="G37" s="111" t="s">
        <v>233</v>
      </c>
      <c r="H37" s="110" t="s">
        <v>234</v>
      </c>
      <c r="I37" s="112" t="s">
        <v>235</v>
      </c>
      <c r="J37" s="121">
        <f t="shared" si="0"/>
        <v>6032.700000000001</v>
      </c>
      <c r="K37" s="7"/>
      <c r="L37" s="123"/>
      <c r="M37" s="124">
        <f t="shared" si="1"/>
        <v>6032.700000000001</v>
      </c>
      <c r="O37" s="121">
        <v>985.8</v>
      </c>
      <c r="P37" s="124">
        <v>999.1</v>
      </c>
      <c r="Q37" s="124">
        <v>547.4</v>
      </c>
      <c r="R37" s="124" t="s">
        <v>303</v>
      </c>
      <c r="S37" s="124">
        <v>706</v>
      </c>
      <c r="T37" s="124">
        <v>985.7</v>
      </c>
      <c r="U37" s="124">
        <v>881.1</v>
      </c>
      <c r="V37" s="124">
        <v>927.6</v>
      </c>
    </row>
    <row r="38" spans="2:22" ht="13.5">
      <c r="B38" s="107">
        <v>33</v>
      </c>
      <c r="C38" s="108" t="s">
        <v>119</v>
      </c>
      <c r="D38" s="109" t="s">
        <v>304</v>
      </c>
      <c r="E38" s="109"/>
      <c r="F38" s="110" t="s">
        <v>176</v>
      </c>
      <c r="G38" s="111" t="s">
        <v>305</v>
      </c>
      <c r="H38" s="110" t="s">
        <v>22</v>
      </c>
      <c r="I38" s="112" t="s">
        <v>23</v>
      </c>
      <c r="J38" s="121">
        <f t="shared" si="0"/>
        <v>5959.3</v>
      </c>
      <c r="K38" s="7"/>
      <c r="L38" s="123"/>
      <c r="M38" s="124">
        <f t="shared" si="1"/>
        <v>5959.3</v>
      </c>
      <c r="O38" s="121">
        <v>845.5</v>
      </c>
      <c r="P38" s="124">
        <v>590.1</v>
      </c>
      <c r="Q38" s="124">
        <v>945.1</v>
      </c>
      <c r="R38" s="124" t="s">
        <v>258</v>
      </c>
      <c r="S38" s="124">
        <v>858.2</v>
      </c>
      <c r="T38" s="124">
        <v>859.3</v>
      </c>
      <c r="U38" s="125">
        <v>1000</v>
      </c>
      <c r="V38" s="124">
        <v>861.1</v>
      </c>
    </row>
    <row r="39" spans="2:22" ht="13.5">
      <c r="B39" s="129">
        <v>34</v>
      </c>
      <c r="C39" s="108" t="s">
        <v>306</v>
      </c>
      <c r="D39" s="109" t="s">
        <v>307</v>
      </c>
      <c r="E39" s="109"/>
      <c r="F39" s="110" t="s">
        <v>199</v>
      </c>
      <c r="G39" s="111" t="s">
        <v>200</v>
      </c>
      <c r="H39" s="110" t="s">
        <v>243</v>
      </c>
      <c r="I39" s="112" t="s">
        <v>244</v>
      </c>
      <c r="J39" s="121">
        <f t="shared" si="0"/>
        <v>5918.3</v>
      </c>
      <c r="K39" s="7"/>
      <c r="L39" s="123"/>
      <c r="M39" s="124">
        <f t="shared" si="1"/>
        <v>5918.3</v>
      </c>
      <c r="O39" s="121">
        <v>857.1</v>
      </c>
      <c r="P39" s="124">
        <v>899.8</v>
      </c>
      <c r="Q39" s="124">
        <v>975.1</v>
      </c>
      <c r="R39" s="124" t="s">
        <v>308</v>
      </c>
      <c r="S39" s="124">
        <v>467.3</v>
      </c>
      <c r="T39" s="124">
        <v>932.9</v>
      </c>
      <c r="U39" s="124">
        <v>894.6</v>
      </c>
      <c r="V39" s="124">
        <v>891.5</v>
      </c>
    </row>
    <row r="40" spans="2:22" ht="13.5">
      <c r="B40" s="129">
        <f>+B39+1</f>
        <v>35</v>
      </c>
      <c r="C40" s="108" t="s">
        <v>309</v>
      </c>
      <c r="D40" s="109" t="s">
        <v>198</v>
      </c>
      <c r="E40" s="109"/>
      <c r="F40" s="110" t="s">
        <v>169</v>
      </c>
      <c r="G40" s="111" t="s">
        <v>310</v>
      </c>
      <c r="H40" s="110" t="s">
        <v>311</v>
      </c>
      <c r="I40" s="112" t="s">
        <v>312</v>
      </c>
      <c r="J40" s="121">
        <f t="shared" si="0"/>
        <v>5904.3</v>
      </c>
      <c r="K40" s="7"/>
      <c r="L40" s="123"/>
      <c r="M40" s="124">
        <f t="shared" si="1"/>
        <v>5904.3</v>
      </c>
      <c r="O40" s="121">
        <v>1000</v>
      </c>
      <c r="P40" s="124">
        <v>970.9</v>
      </c>
      <c r="Q40" s="124">
        <v>251.9</v>
      </c>
      <c r="R40" s="124">
        <v>804.1</v>
      </c>
      <c r="S40" s="124" t="s">
        <v>313</v>
      </c>
      <c r="T40" s="124">
        <v>893.1</v>
      </c>
      <c r="U40" s="124">
        <v>986.7</v>
      </c>
      <c r="V40" s="124">
        <v>997.6</v>
      </c>
    </row>
    <row r="41" spans="2:22" ht="13.5">
      <c r="B41" s="129">
        <f aca="true" t="shared" si="2" ref="B41:B69">+B40+1</f>
        <v>36</v>
      </c>
      <c r="C41" s="108" t="s">
        <v>246</v>
      </c>
      <c r="D41" s="109" t="s">
        <v>314</v>
      </c>
      <c r="E41" s="109"/>
      <c r="F41" s="110" t="s">
        <v>176</v>
      </c>
      <c r="G41" s="111" t="s">
        <v>177</v>
      </c>
      <c r="H41" s="110" t="s">
        <v>178</v>
      </c>
      <c r="I41" s="112" t="s">
        <v>179</v>
      </c>
      <c r="J41" s="121">
        <f t="shared" si="0"/>
        <v>5901.2</v>
      </c>
      <c r="K41" s="7"/>
      <c r="L41" s="123"/>
      <c r="M41" s="124">
        <f t="shared" si="1"/>
        <v>5901.2</v>
      </c>
      <c r="O41" s="121">
        <v>962.3</v>
      </c>
      <c r="P41" s="124">
        <v>940.7</v>
      </c>
      <c r="Q41" s="124">
        <v>1000</v>
      </c>
      <c r="R41" s="124" t="s">
        <v>258</v>
      </c>
      <c r="S41" s="124">
        <v>465.5</v>
      </c>
      <c r="T41" s="124">
        <v>728</v>
      </c>
      <c r="U41" s="124">
        <v>837.5</v>
      </c>
      <c r="V41" s="124">
        <v>967.2</v>
      </c>
    </row>
    <row r="42" spans="2:22" ht="13.5">
      <c r="B42" s="129">
        <f t="shared" si="2"/>
        <v>37</v>
      </c>
      <c r="C42" s="108" t="s">
        <v>315</v>
      </c>
      <c r="D42" s="109" t="s">
        <v>316</v>
      </c>
      <c r="E42" s="109"/>
      <c r="F42" s="110" t="s">
        <v>199</v>
      </c>
      <c r="G42" s="111" t="s">
        <v>200</v>
      </c>
      <c r="H42" s="110" t="s">
        <v>317</v>
      </c>
      <c r="I42" s="112" t="s">
        <v>318</v>
      </c>
      <c r="J42" s="121">
        <f t="shared" si="0"/>
        <v>5880.5</v>
      </c>
      <c r="K42" s="7"/>
      <c r="L42" s="123"/>
      <c r="M42" s="124">
        <f t="shared" si="1"/>
        <v>5880.5</v>
      </c>
      <c r="O42" s="121">
        <v>1000</v>
      </c>
      <c r="P42" s="124">
        <v>980.6</v>
      </c>
      <c r="Q42" s="124" t="s">
        <v>319</v>
      </c>
      <c r="R42" s="124">
        <v>802.6</v>
      </c>
      <c r="S42" s="124">
        <v>464.4</v>
      </c>
      <c r="T42" s="124">
        <v>774.9</v>
      </c>
      <c r="U42" s="124">
        <v>869.6</v>
      </c>
      <c r="V42" s="124">
        <v>988.4</v>
      </c>
    </row>
    <row r="43" spans="2:22" ht="13.5">
      <c r="B43" s="129">
        <f t="shared" si="2"/>
        <v>38</v>
      </c>
      <c r="C43" s="108" t="s">
        <v>320</v>
      </c>
      <c r="D43" s="109" t="s">
        <v>321</v>
      </c>
      <c r="E43" s="109"/>
      <c r="F43" s="110" t="s">
        <v>199</v>
      </c>
      <c r="G43" s="111" t="s">
        <v>322</v>
      </c>
      <c r="H43" s="110" t="s">
        <v>323</v>
      </c>
      <c r="I43" s="112" t="s">
        <v>324</v>
      </c>
      <c r="J43" s="121">
        <f t="shared" si="0"/>
        <v>5861.7</v>
      </c>
      <c r="K43" s="7"/>
      <c r="L43" s="123"/>
      <c r="M43" s="124">
        <f t="shared" si="1"/>
        <v>5861.7</v>
      </c>
      <c r="O43" s="121">
        <v>893.1</v>
      </c>
      <c r="P43" s="124">
        <v>754.7</v>
      </c>
      <c r="Q43" s="124">
        <v>704.5</v>
      </c>
      <c r="R43" s="124">
        <v>975.6</v>
      </c>
      <c r="S43" s="124">
        <v>851.8</v>
      </c>
      <c r="T43" s="124" t="s">
        <v>325</v>
      </c>
      <c r="U43" s="124">
        <v>892.9</v>
      </c>
      <c r="V43" s="124">
        <v>789.1</v>
      </c>
    </row>
    <row r="44" spans="2:22" ht="13.5">
      <c r="B44" s="129">
        <f t="shared" si="2"/>
        <v>39</v>
      </c>
      <c r="C44" s="108" t="s">
        <v>326</v>
      </c>
      <c r="D44" s="109" t="s">
        <v>327</v>
      </c>
      <c r="E44" s="109"/>
      <c r="F44" s="110" t="s">
        <v>199</v>
      </c>
      <c r="G44" s="111" t="s">
        <v>322</v>
      </c>
      <c r="H44" s="110" t="s">
        <v>328</v>
      </c>
      <c r="I44" s="112" t="s">
        <v>329</v>
      </c>
      <c r="J44" s="121">
        <f t="shared" si="0"/>
        <v>5835.400000000001</v>
      </c>
      <c r="K44" s="7"/>
      <c r="L44" s="123"/>
      <c r="M44" s="124">
        <f t="shared" si="1"/>
        <v>5835.400000000001</v>
      </c>
      <c r="O44" s="121">
        <v>887.1</v>
      </c>
      <c r="P44" s="124" t="s">
        <v>330</v>
      </c>
      <c r="Q44" s="124">
        <v>913.1</v>
      </c>
      <c r="R44" s="124">
        <v>621.5</v>
      </c>
      <c r="S44" s="124">
        <v>727.4</v>
      </c>
      <c r="T44" s="124">
        <v>757</v>
      </c>
      <c r="U44" s="124">
        <v>950</v>
      </c>
      <c r="V44" s="124">
        <v>979.3</v>
      </c>
    </row>
    <row r="45" spans="2:22" ht="13.5">
      <c r="B45" s="129">
        <f t="shared" si="2"/>
        <v>40</v>
      </c>
      <c r="C45" s="108" t="s">
        <v>273</v>
      </c>
      <c r="D45" s="109" t="s">
        <v>331</v>
      </c>
      <c r="E45" s="109"/>
      <c r="F45" s="110" t="s">
        <v>176</v>
      </c>
      <c r="G45" s="111" t="s">
        <v>177</v>
      </c>
      <c r="H45" s="110" t="s">
        <v>178</v>
      </c>
      <c r="I45" s="112" t="s">
        <v>179</v>
      </c>
      <c r="J45" s="121">
        <f t="shared" si="0"/>
        <v>5801.7</v>
      </c>
      <c r="K45" s="7"/>
      <c r="L45" s="123"/>
      <c r="M45" s="124">
        <f t="shared" si="1"/>
        <v>5801.7</v>
      </c>
      <c r="O45" s="121">
        <v>684.3</v>
      </c>
      <c r="P45" s="124">
        <v>933.9</v>
      </c>
      <c r="Q45" s="124" t="s">
        <v>332</v>
      </c>
      <c r="R45" s="124">
        <v>996.4</v>
      </c>
      <c r="S45" s="124">
        <v>769.7</v>
      </c>
      <c r="T45" s="124">
        <v>791.7</v>
      </c>
      <c r="U45" s="124">
        <v>702.3</v>
      </c>
      <c r="V45" s="124">
        <v>923.4</v>
      </c>
    </row>
    <row r="46" spans="2:22" ht="13.5">
      <c r="B46" s="129">
        <f t="shared" si="2"/>
        <v>41</v>
      </c>
      <c r="C46" s="108" t="s">
        <v>333</v>
      </c>
      <c r="D46" s="109" t="s">
        <v>334</v>
      </c>
      <c r="E46" s="109"/>
      <c r="F46" s="110" t="s">
        <v>199</v>
      </c>
      <c r="G46" s="111" t="s">
        <v>200</v>
      </c>
      <c r="H46" s="110" t="s">
        <v>335</v>
      </c>
      <c r="I46" s="112" t="s">
        <v>336</v>
      </c>
      <c r="J46" s="121">
        <f t="shared" si="0"/>
        <v>5692.199999999999</v>
      </c>
      <c r="K46" s="7"/>
      <c r="L46" s="123"/>
      <c r="M46" s="124">
        <f t="shared" si="1"/>
        <v>5692.199999999999</v>
      </c>
      <c r="O46" s="121">
        <v>812.8</v>
      </c>
      <c r="P46" s="124">
        <v>989.9</v>
      </c>
      <c r="Q46" s="124">
        <v>956.1</v>
      </c>
      <c r="R46" s="124" t="s">
        <v>258</v>
      </c>
      <c r="S46" s="124">
        <v>622.8</v>
      </c>
      <c r="T46" s="124">
        <v>479.5</v>
      </c>
      <c r="U46" s="124">
        <v>863.4</v>
      </c>
      <c r="V46" s="124">
        <v>967.7</v>
      </c>
    </row>
    <row r="47" spans="2:22" ht="13.5">
      <c r="B47" s="129">
        <f t="shared" si="2"/>
        <v>42</v>
      </c>
      <c r="C47" s="108" t="s">
        <v>337</v>
      </c>
      <c r="D47" s="109" t="s">
        <v>299</v>
      </c>
      <c r="E47" s="109"/>
      <c r="F47" s="110" t="s">
        <v>176</v>
      </c>
      <c r="G47" s="111" t="s">
        <v>305</v>
      </c>
      <c r="H47" s="110" t="s">
        <v>22</v>
      </c>
      <c r="I47" s="112" t="s">
        <v>23</v>
      </c>
      <c r="J47" s="121">
        <f t="shared" si="0"/>
        <v>5678.3</v>
      </c>
      <c r="K47" s="7"/>
      <c r="L47" s="123"/>
      <c r="M47" s="124">
        <f t="shared" si="1"/>
        <v>5678.3</v>
      </c>
      <c r="O47" s="121">
        <v>900.3</v>
      </c>
      <c r="P47" s="124">
        <v>628.4</v>
      </c>
      <c r="Q47" s="124">
        <v>929.9</v>
      </c>
      <c r="R47" s="124">
        <v>902.9</v>
      </c>
      <c r="S47" s="124">
        <v>552.9</v>
      </c>
      <c r="T47" s="124" t="s">
        <v>338</v>
      </c>
      <c r="U47" s="124">
        <v>896.3</v>
      </c>
      <c r="V47" s="124">
        <v>867.6</v>
      </c>
    </row>
    <row r="48" spans="2:22" ht="13.5">
      <c r="B48" s="129">
        <f t="shared" si="2"/>
        <v>43</v>
      </c>
      <c r="C48" s="108" t="s">
        <v>339</v>
      </c>
      <c r="D48" s="109" t="s">
        <v>340</v>
      </c>
      <c r="E48" s="109"/>
      <c r="F48" s="110" t="s">
        <v>199</v>
      </c>
      <c r="G48" s="111" t="s">
        <v>200</v>
      </c>
      <c r="H48" s="110" t="s">
        <v>243</v>
      </c>
      <c r="I48" s="112" t="s">
        <v>244</v>
      </c>
      <c r="J48" s="121">
        <f t="shared" si="0"/>
        <v>5669.2</v>
      </c>
      <c r="K48" s="7"/>
      <c r="L48" s="123"/>
      <c r="M48" s="124">
        <f t="shared" si="1"/>
        <v>5669.2</v>
      </c>
      <c r="O48" s="121">
        <v>764.7</v>
      </c>
      <c r="P48" s="124">
        <v>855.9</v>
      </c>
      <c r="Q48" s="124">
        <v>917.3</v>
      </c>
      <c r="R48" s="124">
        <v>823.8</v>
      </c>
      <c r="S48" s="124" t="s">
        <v>341</v>
      </c>
      <c r="T48" s="124">
        <v>730.5</v>
      </c>
      <c r="U48" s="124">
        <v>721.3</v>
      </c>
      <c r="V48" s="124">
        <v>855.7</v>
      </c>
    </row>
    <row r="49" spans="2:22" ht="13.5">
      <c r="B49" s="129">
        <f t="shared" si="2"/>
        <v>44</v>
      </c>
      <c r="C49" s="108" t="s">
        <v>342</v>
      </c>
      <c r="D49" s="109" t="s">
        <v>223</v>
      </c>
      <c r="E49" s="109"/>
      <c r="F49" s="110" t="s">
        <v>176</v>
      </c>
      <c r="G49" s="111" t="s">
        <v>343</v>
      </c>
      <c r="H49" s="110" t="s">
        <v>344</v>
      </c>
      <c r="I49" s="112" t="s">
        <v>345</v>
      </c>
      <c r="J49" s="121">
        <f t="shared" si="0"/>
        <v>5552.1</v>
      </c>
      <c r="K49" s="7"/>
      <c r="L49" s="123"/>
      <c r="M49" s="124">
        <f t="shared" si="1"/>
        <v>5552.1</v>
      </c>
      <c r="O49" s="121">
        <v>797</v>
      </c>
      <c r="P49" s="124">
        <v>880.5</v>
      </c>
      <c r="Q49" s="124">
        <v>447.7</v>
      </c>
      <c r="R49" s="124">
        <v>983.3</v>
      </c>
      <c r="S49" s="124" t="s">
        <v>258</v>
      </c>
      <c r="T49" s="124">
        <v>909.1</v>
      </c>
      <c r="U49" s="124">
        <v>645.5</v>
      </c>
      <c r="V49" s="124">
        <v>889</v>
      </c>
    </row>
    <row r="50" spans="2:22" ht="13.5">
      <c r="B50" s="129">
        <f t="shared" si="2"/>
        <v>45</v>
      </c>
      <c r="C50" s="108" t="s">
        <v>346</v>
      </c>
      <c r="D50" s="109" t="s">
        <v>281</v>
      </c>
      <c r="E50" s="109"/>
      <c r="F50" s="110" t="s">
        <v>186</v>
      </c>
      <c r="G50" s="111" t="s">
        <v>219</v>
      </c>
      <c r="H50" s="110" t="s">
        <v>220</v>
      </c>
      <c r="I50" s="112" t="s">
        <v>221</v>
      </c>
      <c r="J50" s="121">
        <f t="shared" si="0"/>
        <v>5538</v>
      </c>
      <c r="K50" s="7"/>
      <c r="L50" s="123"/>
      <c r="M50" s="124">
        <f t="shared" si="1"/>
        <v>5538</v>
      </c>
      <c r="O50" s="121">
        <v>982</v>
      </c>
      <c r="P50" s="124">
        <v>641.9</v>
      </c>
      <c r="Q50" s="124">
        <v>534.8</v>
      </c>
      <c r="R50" s="124">
        <v>998.2</v>
      </c>
      <c r="S50" s="124" t="s">
        <v>347</v>
      </c>
      <c r="T50" s="124">
        <v>683.8</v>
      </c>
      <c r="U50" s="124">
        <v>741.1</v>
      </c>
      <c r="V50" s="124">
        <v>956.2</v>
      </c>
    </row>
    <row r="51" spans="2:22" ht="13.5">
      <c r="B51" s="129">
        <f t="shared" si="2"/>
        <v>46</v>
      </c>
      <c r="C51" s="108" t="s">
        <v>348</v>
      </c>
      <c r="D51" s="109" t="s">
        <v>185</v>
      </c>
      <c r="E51" s="109"/>
      <c r="F51" s="110" t="s">
        <v>169</v>
      </c>
      <c r="G51" s="111" t="s">
        <v>276</v>
      </c>
      <c r="H51" s="110" t="s">
        <v>349</v>
      </c>
      <c r="I51" s="112" t="s">
        <v>350</v>
      </c>
      <c r="J51" s="121">
        <f t="shared" si="0"/>
        <v>5533.1</v>
      </c>
      <c r="K51" s="7"/>
      <c r="L51" s="123"/>
      <c r="M51" s="124">
        <f t="shared" si="1"/>
        <v>5533.1</v>
      </c>
      <c r="O51" s="121">
        <v>808.6</v>
      </c>
      <c r="P51" s="124">
        <v>584.4</v>
      </c>
      <c r="Q51" s="124">
        <v>615.1</v>
      </c>
      <c r="R51" s="124" t="s">
        <v>351</v>
      </c>
      <c r="S51" s="124">
        <v>833.3</v>
      </c>
      <c r="T51" s="124">
        <v>854.1</v>
      </c>
      <c r="U51" s="124">
        <v>908</v>
      </c>
      <c r="V51" s="124">
        <v>929.6</v>
      </c>
    </row>
    <row r="52" spans="2:22" ht="13.5">
      <c r="B52" s="129">
        <f t="shared" si="2"/>
        <v>47</v>
      </c>
      <c r="C52" s="108" t="s">
        <v>352</v>
      </c>
      <c r="D52" s="109" t="s">
        <v>353</v>
      </c>
      <c r="E52" s="109"/>
      <c r="F52" s="110" t="s">
        <v>199</v>
      </c>
      <c r="G52" s="111" t="s">
        <v>200</v>
      </c>
      <c r="H52" s="110" t="s">
        <v>354</v>
      </c>
      <c r="I52" s="112" t="s">
        <v>355</v>
      </c>
      <c r="J52" s="121">
        <f t="shared" si="0"/>
        <v>5529.700000000001</v>
      </c>
      <c r="K52" s="7"/>
      <c r="L52" s="123"/>
      <c r="M52" s="124">
        <f t="shared" si="1"/>
        <v>5529.700000000001</v>
      </c>
      <c r="O52" s="121">
        <v>849.5</v>
      </c>
      <c r="P52" s="124">
        <v>631.9</v>
      </c>
      <c r="Q52" s="124">
        <v>837.1</v>
      </c>
      <c r="R52" s="124">
        <v>660.3</v>
      </c>
      <c r="S52" s="124" t="s">
        <v>356</v>
      </c>
      <c r="T52" s="124">
        <v>919.6</v>
      </c>
      <c r="U52" s="124">
        <v>760.7</v>
      </c>
      <c r="V52" s="124">
        <v>870.6</v>
      </c>
    </row>
    <row r="53" spans="2:22" ht="13.5">
      <c r="B53" s="129">
        <f t="shared" si="2"/>
        <v>48</v>
      </c>
      <c r="C53" s="108" t="s">
        <v>357</v>
      </c>
      <c r="D53" s="109" t="s">
        <v>358</v>
      </c>
      <c r="E53" s="109"/>
      <c r="F53" s="110" t="s">
        <v>199</v>
      </c>
      <c r="G53" s="111" t="s">
        <v>200</v>
      </c>
      <c r="H53" s="110" t="s">
        <v>317</v>
      </c>
      <c r="I53" s="112" t="s">
        <v>318</v>
      </c>
      <c r="J53" s="121">
        <f t="shared" si="0"/>
        <v>5380.6</v>
      </c>
      <c r="K53" s="7"/>
      <c r="L53" s="123"/>
      <c r="M53" s="124">
        <f t="shared" si="1"/>
        <v>5380.6</v>
      </c>
      <c r="O53" s="121">
        <v>803.9</v>
      </c>
      <c r="P53" s="124">
        <v>564.4</v>
      </c>
      <c r="Q53" s="124">
        <v>527.5</v>
      </c>
      <c r="R53" s="124">
        <v>888.6</v>
      </c>
      <c r="S53" s="124" t="s">
        <v>359</v>
      </c>
      <c r="T53" s="124">
        <v>706.1</v>
      </c>
      <c r="U53" s="124">
        <v>960.1</v>
      </c>
      <c r="V53" s="124">
        <v>930</v>
      </c>
    </row>
    <row r="54" spans="2:22" ht="13.5">
      <c r="B54" s="129">
        <f t="shared" si="2"/>
        <v>49</v>
      </c>
      <c r="C54" s="108" t="s">
        <v>360</v>
      </c>
      <c r="D54" s="109" t="s">
        <v>255</v>
      </c>
      <c r="E54" s="109"/>
      <c r="F54" s="110" t="s">
        <v>176</v>
      </c>
      <c r="G54" s="111" t="s">
        <v>177</v>
      </c>
      <c r="H54" s="110" t="s">
        <v>178</v>
      </c>
      <c r="I54" s="112" t="s">
        <v>179</v>
      </c>
      <c r="J54" s="121">
        <f t="shared" si="0"/>
        <v>5268.6</v>
      </c>
      <c r="K54" s="7"/>
      <c r="L54" s="123"/>
      <c r="M54" s="124">
        <f t="shared" si="1"/>
        <v>5268.6</v>
      </c>
      <c r="O54" s="121">
        <v>949.5</v>
      </c>
      <c r="P54" s="124">
        <v>920.1</v>
      </c>
      <c r="Q54" s="124">
        <v>570.4</v>
      </c>
      <c r="R54" s="124" t="s">
        <v>258</v>
      </c>
      <c r="S54" s="124">
        <v>467.7</v>
      </c>
      <c r="T54" s="124">
        <v>655.8</v>
      </c>
      <c r="U54" s="124">
        <v>934.8</v>
      </c>
      <c r="V54" s="124">
        <v>770.3</v>
      </c>
    </row>
    <row r="55" spans="2:22" ht="13.5">
      <c r="B55" s="129">
        <f t="shared" si="2"/>
        <v>50</v>
      </c>
      <c r="C55" s="108" t="s">
        <v>361</v>
      </c>
      <c r="D55" s="109" t="s">
        <v>307</v>
      </c>
      <c r="E55" s="109"/>
      <c r="F55" s="110" t="s">
        <v>176</v>
      </c>
      <c r="G55" s="111" t="s">
        <v>305</v>
      </c>
      <c r="H55" s="110" t="s">
        <v>362</v>
      </c>
      <c r="I55" s="112" t="s">
        <v>363</v>
      </c>
      <c r="J55" s="121">
        <f t="shared" si="0"/>
        <v>5099</v>
      </c>
      <c r="K55" s="7"/>
      <c r="L55" s="123"/>
      <c r="M55" s="124">
        <f t="shared" si="1"/>
        <v>5099</v>
      </c>
      <c r="O55" s="121">
        <v>941.4</v>
      </c>
      <c r="P55" s="124">
        <v>898.6</v>
      </c>
      <c r="Q55" s="124">
        <v>912.4</v>
      </c>
      <c r="R55" s="124">
        <v>543.8</v>
      </c>
      <c r="S55" s="124" t="s">
        <v>364</v>
      </c>
      <c r="T55" s="124">
        <v>467.4</v>
      </c>
      <c r="U55" s="124">
        <v>783.7</v>
      </c>
      <c r="V55" s="124">
        <v>551.7</v>
      </c>
    </row>
    <row r="56" spans="2:22" ht="13.5">
      <c r="B56" s="129">
        <f t="shared" si="2"/>
        <v>51</v>
      </c>
      <c r="C56" s="108" t="s">
        <v>365</v>
      </c>
      <c r="D56" s="109" t="s">
        <v>366</v>
      </c>
      <c r="E56" s="109" t="s">
        <v>44</v>
      </c>
      <c r="F56" s="110" t="s">
        <v>169</v>
      </c>
      <c r="G56" s="111" t="s">
        <v>170</v>
      </c>
      <c r="H56" s="110" t="s">
        <v>171</v>
      </c>
      <c r="I56" s="112" t="s">
        <v>172</v>
      </c>
      <c r="J56" s="121">
        <f t="shared" si="0"/>
        <v>5021.000000000001</v>
      </c>
      <c r="K56" s="7"/>
      <c r="L56" s="123"/>
      <c r="M56" s="124">
        <f t="shared" si="1"/>
        <v>5021.000000000001</v>
      </c>
      <c r="O56" s="121">
        <v>742.8</v>
      </c>
      <c r="P56" s="124">
        <v>756.1</v>
      </c>
      <c r="Q56" s="124">
        <v>691.5</v>
      </c>
      <c r="R56" s="124" t="s">
        <v>258</v>
      </c>
      <c r="S56" s="124">
        <v>584.2</v>
      </c>
      <c r="T56" s="124">
        <v>634.3</v>
      </c>
      <c r="U56" s="124">
        <v>721.6</v>
      </c>
      <c r="V56" s="124">
        <v>890.5</v>
      </c>
    </row>
    <row r="57" spans="2:22" ht="13.5">
      <c r="B57" s="129">
        <f t="shared" si="2"/>
        <v>52</v>
      </c>
      <c r="C57" s="108" t="s">
        <v>367</v>
      </c>
      <c r="D57" s="109" t="s">
        <v>368</v>
      </c>
      <c r="E57" s="109"/>
      <c r="F57" s="110" t="s">
        <v>169</v>
      </c>
      <c r="G57" s="111" t="s">
        <v>276</v>
      </c>
      <c r="H57" s="110" t="s">
        <v>349</v>
      </c>
      <c r="I57" s="112" t="s">
        <v>350</v>
      </c>
      <c r="J57" s="121">
        <f t="shared" si="0"/>
        <v>5345.500000000001</v>
      </c>
      <c r="K57" s="7"/>
      <c r="L57" s="123"/>
      <c r="M57" s="124">
        <f t="shared" si="1"/>
        <v>5345.500000000001</v>
      </c>
      <c r="O57" s="121">
        <v>853.3</v>
      </c>
      <c r="P57" s="124">
        <v>850.8</v>
      </c>
      <c r="Q57" s="124">
        <v>597.9</v>
      </c>
      <c r="R57" s="124">
        <v>542.4</v>
      </c>
      <c r="S57" s="124">
        <v>362</v>
      </c>
      <c r="T57" s="124">
        <v>328.4</v>
      </c>
      <c r="U57" s="124">
        <v>890.1</v>
      </c>
      <c r="V57" s="124">
        <v>920.6</v>
      </c>
    </row>
    <row r="58" spans="2:22" ht="13.5">
      <c r="B58" s="129">
        <f t="shared" si="2"/>
        <v>53</v>
      </c>
      <c r="C58" s="108" t="s">
        <v>369</v>
      </c>
      <c r="D58" s="109" t="s">
        <v>299</v>
      </c>
      <c r="E58" s="109"/>
      <c r="F58" s="110" t="s">
        <v>155</v>
      </c>
      <c r="G58" s="111" t="s">
        <v>370</v>
      </c>
      <c r="H58" s="110" t="s">
        <v>371</v>
      </c>
      <c r="I58" s="112" t="s">
        <v>372</v>
      </c>
      <c r="J58" s="121">
        <f t="shared" si="0"/>
        <v>4967.7</v>
      </c>
      <c r="K58" s="7"/>
      <c r="L58" s="123"/>
      <c r="M58" s="124">
        <f t="shared" si="1"/>
        <v>4967.7</v>
      </c>
      <c r="O58" s="121">
        <v>905.9</v>
      </c>
      <c r="P58" s="124">
        <v>689.2</v>
      </c>
      <c r="Q58" s="124">
        <v>512.9</v>
      </c>
      <c r="R58" s="124">
        <v>794.2</v>
      </c>
      <c r="S58" s="124">
        <v>525.1</v>
      </c>
      <c r="T58" s="124">
        <v>655.7</v>
      </c>
      <c r="U58" s="124">
        <v>884.7</v>
      </c>
      <c r="V58" s="124" t="s">
        <v>373</v>
      </c>
    </row>
    <row r="59" spans="2:22" ht="13.5">
      <c r="B59" s="129">
        <f t="shared" si="2"/>
        <v>54</v>
      </c>
      <c r="C59" s="108" t="s">
        <v>254</v>
      </c>
      <c r="D59" s="109" t="s">
        <v>374</v>
      </c>
      <c r="E59" s="109"/>
      <c r="F59" s="110" t="s">
        <v>162</v>
      </c>
      <c r="G59" s="111" t="s">
        <v>193</v>
      </c>
      <c r="H59" s="110" t="s">
        <v>256</v>
      </c>
      <c r="I59" s="112" t="s">
        <v>257</v>
      </c>
      <c r="J59" s="121">
        <f t="shared" si="0"/>
        <v>4967.1</v>
      </c>
      <c r="K59" s="7"/>
      <c r="L59" s="123"/>
      <c r="M59" s="124">
        <f t="shared" si="1"/>
        <v>4967.1</v>
      </c>
      <c r="O59" s="121">
        <v>864.9</v>
      </c>
      <c r="P59" s="124">
        <v>960.9</v>
      </c>
      <c r="Q59" s="124">
        <v>393</v>
      </c>
      <c r="R59" s="124">
        <v>562.8</v>
      </c>
      <c r="S59" s="124">
        <v>362.9</v>
      </c>
      <c r="T59" s="124">
        <v>981.2</v>
      </c>
      <c r="U59" s="124">
        <v>841.4</v>
      </c>
      <c r="V59" s="124" t="s">
        <v>375</v>
      </c>
    </row>
    <row r="60" spans="2:22" ht="13.5">
      <c r="B60" s="129">
        <f t="shared" si="2"/>
        <v>55</v>
      </c>
      <c r="C60" s="108" t="s">
        <v>376</v>
      </c>
      <c r="D60" s="109" t="s">
        <v>358</v>
      </c>
      <c r="E60" s="109"/>
      <c r="F60" s="110" t="s">
        <v>176</v>
      </c>
      <c r="G60" s="111" t="s">
        <v>305</v>
      </c>
      <c r="H60" s="110" t="s">
        <v>22</v>
      </c>
      <c r="I60" s="112" t="s">
        <v>23</v>
      </c>
      <c r="J60" s="128">
        <f t="shared" si="0"/>
        <v>4819.5</v>
      </c>
      <c r="K60" s="7"/>
      <c r="L60" s="123"/>
      <c r="M60" s="124">
        <f t="shared" si="1"/>
        <v>4819.5</v>
      </c>
      <c r="O60" s="121">
        <v>949.7</v>
      </c>
      <c r="P60" s="124">
        <v>551.2</v>
      </c>
      <c r="Q60" s="124">
        <v>498.3</v>
      </c>
      <c r="R60" s="124" t="s">
        <v>377</v>
      </c>
      <c r="S60" s="124">
        <v>550.7</v>
      </c>
      <c r="T60" s="124">
        <v>783.6</v>
      </c>
      <c r="U60" s="124">
        <v>627.7</v>
      </c>
      <c r="V60" s="124">
        <v>858.3</v>
      </c>
    </row>
    <row r="61" spans="2:22" ht="13.5">
      <c r="B61" s="129">
        <f t="shared" si="2"/>
        <v>56</v>
      </c>
      <c r="C61" s="108" t="s">
        <v>378</v>
      </c>
      <c r="D61" s="109" t="s">
        <v>353</v>
      </c>
      <c r="E61" s="109"/>
      <c r="F61" s="110" t="s">
        <v>225</v>
      </c>
      <c r="G61" s="111" t="s">
        <v>379</v>
      </c>
      <c r="H61" s="110" t="s">
        <v>380</v>
      </c>
      <c r="I61" s="112" t="s">
        <v>381</v>
      </c>
      <c r="J61" s="128">
        <f t="shared" si="0"/>
        <v>4614.099999999999</v>
      </c>
      <c r="K61" s="7"/>
      <c r="L61" s="123"/>
      <c r="M61" s="124">
        <f t="shared" si="1"/>
        <v>4614.099999999999</v>
      </c>
      <c r="O61" s="121" t="s">
        <v>258</v>
      </c>
      <c r="P61" s="124">
        <v>568.9</v>
      </c>
      <c r="Q61" s="124">
        <v>545.5</v>
      </c>
      <c r="R61" s="124">
        <v>545.5</v>
      </c>
      <c r="S61" s="124">
        <v>606.6</v>
      </c>
      <c r="T61" s="124">
        <v>688.2</v>
      </c>
      <c r="U61" s="124">
        <v>829.7</v>
      </c>
      <c r="V61" s="124">
        <v>829.7</v>
      </c>
    </row>
    <row r="62" spans="2:22" ht="13.5">
      <c r="B62" s="129">
        <f t="shared" si="2"/>
        <v>57</v>
      </c>
      <c r="C62" s="108" t="s">
        <v>382</v>
      </c>
      <c r="D62" s="109" t="s">
        <v>383</v>
      </c>
      <c r="E62" s="109"/>
      <c r="F62" s="110" t="s">
        <v>288</v>
      </c>
      <c r="G62" s="111" t="s">
        <v>384</v>
      </c>
      <c r="H62" s="110" t="s">
        <v>385</v>
      </c>
      <c r="I62" s="112" t="s">
        <v>386</v>
      </c>
      <c r="J62" s="121">
        <f t="shared" si="0"/>
        <v>4756.099999999999</v>
      </c>
      <c r="K62" s="7"/>
      <c r="L62" s="123"/>
      <c r="M62" s="124">
        <f t="shared" si="1"/>
        <v>4756.099999999999</v>
      </c>
      <c r="O62" s="121">
        <v>911.9</v>
      </c>
      <c r="P62" s="124">
        <v>918.5</v>
      </c>
      <c r="Q62" s="124">
        <v>914.8</v>
      </c>
      <c r="R62" s="124">
        <v>0</v>
      </c>
      <c r="S62" s="124" t="s">
        <v>258</v>
      </c>
      <c r="T62" s="124">
        <v>344.2</v>
      </c>
      <c r="U62" s="124">
        <v>781.1</v>
      </c>
      <c r="V62" s="124">
        <v>885.6</v>
      </c>
    </row>
    <row r="63" spans="2:22" ht="13.5">
      <c r="B63" s="129">
        <f t="shared" si="2"/>
        <v>58</v>
      </c>
      <c r="C63" s="108" t="s">
        <v>387</v>
      </c>
      <c r="D63" s="109" t="s">
        <v>321</v>
      </c>
      <c r="E63" s="109"/>
      <c r="F63" s="110" t="s">
        <v>199</v>
      </c>
      <c r="G63" s="111" t="s">
        <v>322</v>
      </c>
      <c r="H63" s="110" t="s">
        <v>328</v>
      </c>
      <c r="I63" s="112" t="s">
        <v>329</v>
      </c>
      <c r="J63" s="121">
        <f t="shared" si="0"/>
        <v>4698.1</v>
      </c>
      <c r="K63" s="7"/>
      <c r="L63" s="123"/>
      <c r="M63" s="124">
        <f t="shared" si="1"/>
        <v>4698.1</v>
      </c>
      <c r="O63" s="121">
        <v>919.8</v>
      </c>
      <c r="P63" s="124">
        <v>932.4</v>
      </c>
      <c r="Q63" s="124">
        <v>0</v>
      </c>
      <c r="R63" s="124" t="s">
        <v>258</v>
      </c>
      <c r="S63" s="124">
        <v>264.9</v>
      </c>
      <c r="T63" s="124">
        <v>871.2</v>
      </c>
      <c r="U63" s="124">
        <v>870.1</v>
      </c>
      <c r="V63" s="124">
        <v>839.7</v>
      </c>
    </row>
    <row r="64" spans="2:22" ht="13.5">
      <c r="B64" s="129">
        <f t="shared" si="2"/>
        <v>59</v>
      </c>
      <c r="C64" s="108" t="s">
        <v>388</v>
      </c>
      <c r="D64" s="109" t="s">
        <v>389</v>
      </c>
      <c r="E64" s="109"/>
      <c r="F64" s="110" t="s">
        <v>390</v>
      </c>
      <c r="G64" s="111" t="s">
        <v>391</v>
      </c>
      <c r="H64" s="110" t="s">
        <v>392</v>
      </c>
      <c r="I64" s="112" t="s">
        <v>393</v>
      </c>
      <c r="J64" s="121">
        <f t="shared" si="0"/>
        <v>4305.2</v>
      </c>
      <c r="K64" s="7"/>
      <c r="L64" s="123"/>
      <c r="M64" s="124">
        <f t="shared" si="1"/>
        <v>4305.2</v>
      </c>
      <c r="O64" s="121">
        <v>695.7</v>
      </c>
      <c r="P64" s="124">
        <v>683.1</v>
      </c>
      <c r="Q64" s="124">
        <v>690.6</v>
      </c>
      <c r="R64" s="124">
        <v>404.3</v>
      </c>
      <c r="S64" s="124">
        <v>312.6</v>
      </c>
      <c r="T64" s="124" t="s">
        <v>394</v>
      </c>
      <c r="U64" s="124">
        <v>621.5</v>
      </c>
      <c r="V64" s="124">
        <v>897.4</v>
      </c>
    </row>
    <row r="65" spans="2:22" ht="13.5">
      <c r="B65" s="129">
        <f t="shared" si="2"/>
        <v>60</v>
      </c>
      <c r="C65" s="108" t="s">
        <v>395</v>
      </c>
      <c r="D65" s="109" t="s">
        <v>396</v>
      </c>
      <c r="E65" s="109"/>
      <c r="F65" s="110" t="s">
        <v>176</v>
      </c>
      <c r="G65" s="111" t="s">
        <v>177</v>
      </c>
      <c r="H65" s="110" t="s">
        <v>178</v>
      </c>
      <c r="I65" s="112" t="s">
        <v>179</v>
      </c>
      <c r="J65" s="128">
        <f t="shared" si="0"/>
        <v>4264.4</v>
      </c>
      <c r="K65" s="7"/>
      <c r="L65" s="123"/>
      <c r="M65" s="124">
        <f t="shared" si="1"/>
        <v>4264.4</v>
      </c>
      <c r="O65" s="121">
        <v>0</v>
      </c>
      <c r="P65" s="124">
        <v>945.1</v>
      </c>
      <c r="Q65" s="124">
        <v>423</v>
      </c>
      <c r="R65" s="124" t="s">
        <v>258</v>
      </c>
      <c r="S65" s="124">
        <v>293.9</v>
      </c>
      <c r="T65" s="124">
        <v>897.7</v>
      </c>
      <c r="U65" s="124">
        <v>733.3</v>
      </c>
      <c r="V65" s="124">
        <v>971.4</v>
      </c>
    </row>
    <row r="66" spans="2:22" ht="13.5">
      <c r="B66" s="129">
        <f t="shared" si="2"/>
        <v>61</v>
      </c>
      <c r="C66" s="108" t="s">
        <v>397</v>
      </c>
      <c r="D66" s="109" t="s">
        <v>217</v>
      </c>
      <c r="E66" s="109"/>
      <c r="F66" s="110" t="s">
        <v>162</v>
      </c>
      <c r="G66" s="111" t="s">
        <v>398</v>
      </c>
      <c r="H66" s="110" t="s">
        <v>399</v>
      </c>
      <c r="I66" s="112" t="s">
        <v>400</v>
      </c>
      <c r="J66" s="128">
        <f t="shared" si="0"/>
        <v>4170.3</v>
      </c>
      <c r="K66" s="7"/>
      <c r="L66" s="123"/>
      <c r="M66" s="124">
        <f t="shared" si="1"/>
        <v>4170.3</v>
      </c>
      <c r="O66" s="121">
        <v>509</v>
      </c>
      <c r="P66" s="124">
        <v>775.2</v>
      </c>
      <c r="Q66" s="124">
        <v>546</v>
      </c>
      <c r="R66" s="124">
        <v>487.8</v>
      </c>
      <c r="S66" s="124">
        <v>866.7</v>
      </c>
      <c r="T66" s="124">
        <v>765.8</v>
      </c>
      <c r="U66" s="124">
        <v>219.8</v>
      </c>
      <c r="V66" s="124" t="s">
        <v>401</v>
      </c>
    </row>
    <row r="67" spans="2:22" ht="13.5">
      <c r="B67" s="129">
        <f t="shared" si="2"/>
        <v>62</v>
      </c>
      <c r="C67" s="108" t="s">
        <v>402</v>
      </c>
      <c r="D67" s="109" t="s">
        <v>403</v>
      </c>
      <c r="E67" s="109"/>
      <c r="F67" s="110" t="s">
        <v>176</v>
      </c>
      <c r="G67" s="111" t="s">
        <v>343</v>
      </c>
      <c r="H67" s="110" t="s">
        <v>344</v>
      </c>
      <c r="I67" s="112" t="s">
        <v>345</v>
      </c>
      <c r="J67" s="128">
        <f t="shared" si="0"/>
        <v>3860.2000000000003</v>
      </c>
      <c r="K67" s="7"/>
      <c r="L67" s="123"/>
      <c r="M67" s="124">
        <f t="shared" si="1"/>
        <v>3860.2000000000003</v>
      </c>
      <c r="O67" s="121">
        <v>459.6</v>
      </c>
      <c r="P67" s="124">
        <v>682.4</v>
      </c>
      <c r="Q67" s="124">
        <v>475.9</v>
      </c>
      <c r="R67" s="124">
        <v>370.4</v>
      </c>
      <c r="S67" s="124">
        <v>719</v>
      </c>
      <c r="T67" s="124">
        <v>548.4</v>
      </c>
      <c r="U67" s="124">
        <v>604.5</v>
      </c>
      <c r="V67" s="124" t="s">
        <v>404</v>
      </c>
    </row>
    <row r="68" spans="2:22" ht="13.5">
      <c r="B68" s="129">
        <f t="shared" si="2"/>
        <v>63</v>
      </c>
      <c r="C68" s="108" t="s">
        <v>405</v>
      </c>
      <c r="D68" s="109" t="s">
        <v>406</v>
      </c>
      <c r="E68" s="109"/>
      <c r="F68" s="110" t="s">
        <v>169</v>
      </c>
      <c r="G68" s="111" t="s">
        <v>310</v>
      </c>
      <c r="H68" s="110" t="s">
        <v>407</v>
      </c>
      <c r="I68" s="112" t="s">
        <v>408</v>
      </c>
      <c r="J68" s="128">
        <f t="shared" si="0"/>
        <v>3309.2999999999997</v>
      </c>
      <c r="K68" s="7"/>
      <c r="L68" s="123"/>
      <c r="M68" s="124">
        <f t="shared" si="1"/>
        <v>3309.2999999999997</v>
      </c>
      <c r="O68" s="121">
        <v>621.6</v>
      </c>
      <c r="P68" s="124">
        <v>918.5</v>
      </c>
      <c r="Q68" s="124">
        <v>838.3</v>
      </c>
      <c r="R68" s="124">
        <v>930.9</v>
      </c>
      <c r="S68" s="124">
        <v>0</v>
      </c>
      <c r="T68" s="124">
        <v>0</v>
      </c>
      <c r="U68" s="124">
        <v>0</v>
      </c>
      <c r="V68" s="124" t="s">
        <v>258</v>
      </c>
    </row>
    <row r="69" spans="2:22" ht="15" thickBot="1">
      <c r="B69" s="130">
        <f t="shared" si="2"/>
        <v>64</v>
      </c>
      <c r="C69" s="108" t="s">
        <v>409</v>
      </c>
      <c r="D69" s="109" t="s">
        <v>410</v>
      </c>
      <c r="E69" s="109"/>
      <c r="F69" s="110" t="s">
        <v>199</v>
      </c>
      <c r="G69" s="111" t="s">
        <v>200</v>
      </c>
      <c r="H69" s="110" t="s">
        <v>243</v>
      </c>
      <c r="I69" s="112" t="s">
        <v>244</v>
      </c>
      <c r="J69" s="131">
        <f t="shared" si="0"/>
        <v>1986.7</v>
      </c>
      <c r="K69" s="7"/>
      <c r="L69" s="132"/>
      <c r="M69" s="133">
        <f t="shared" si="1"/>
        <v>1986.7</v>
      </c>
      <c r="O69" s="134">
        <v>623.8</v>
      </c>
      <c r="P69" s="133">
        <v>835.6</v>
      </c>
      <c r="Q69" s="133">
        <v>0</v>
      </c>
      <c r="R69" s="133">
        <v>527.3</v>
      </c>
      <c r="S69" s="133">
        <v>0</v>
      </c>
      <c r="T69" s="133">
        <v>0</v>
      </c>
      <c r="U69" s="133">
        <v>0</v>
      </c>
      <c r="V69" s="133" t="s">
        <v>258</v>
      </c>
    </row>
    <row r="72" spans="2:13" ht="14.25" customHeight="1">
      <c r="B72" s="135">
        <v>1</v>
      </c>
      <c r="C72" s="135"/>
      <c r="D72" s="136" t="s">
        <v>411</v>
      </c>
      <c r="E72" s="136"/>
      <c r="F72" s="137"/>
      <c r="G72" s="137"/>
      <c r="H72" s="137"/>
      <c r="I72" s="137"/>
      <c r="J72" s="137"/>
      <c r="K72" s="137"/>
      <c r="L72" s="137"/>
      <c r="M72" s="137"/>
    </row>
    <row r="73" spans="2:5" ht="12.75">
      <c r="B73" s="138">
        <v>2</v>
      </c>
      <c r="C73" s="138"/>
      <c r="D73" s="139" t="s">
        <v>412</v>
      </c>
      <c r="E73" s="139"/>
    </row>
    <row r="74" spans="2:5" ht="12.75">
      <c r="B74" s="138">
        <v>3</v>
      </c>
      <c r="C74" s="138"/>
      <c r="D74" s="139" t="s">
        <v>413</v>
      </c>
      <c r="E74" s="139"/>
    </row>
  </sheetData>
  <sheetProtection/>
  <mergeCells count="1">
    <mergeCell ref="D72:M72"/>
  </mergeCell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3"/>
  <sheetViews>
    <sheetView zoomScale="130" zoomScaleNormal="130" zoomScalePageLayoutView="0" workbookViewId="0" topLeftCell="A1">
      <selection activeCell="X37" sqref="X37"/>
    </sheetView>
  </sheetViews>
  <sheetFormatPr defaultColWidth="11.57421875" defaultRowHeight="12.75"/>
  <cols>
    <col min="1" max="1" width="3.8515625" style="0" customWidth="1"/>
    <col min="2" max="2" width="16.8515625" style="0" customWidth="1"/>
    <col min="3" max="3" width="9.8515625" style="0" customWidth="1"/>
    <col min="4" max="4" width="8.8515625" style="0" customWidth="1"/>
    <col min="5" max="5" width="26.8515625" style="0" customWidth="1"/>
    <col min="6" max="6" width="17.8515625" style="0" customWidth="1"/>
    <col min="7" max="16" width="5.8515625" style="0" customWidth="1"/>
    <col min="17" max="19" width="6.8515625" style="0" customWidth="1"/>
    <col min="20" max="40" width="10.8515625" style="0" customWidth="1"/>
    <col min="41" max="16384" width="11.421875" style="0" customWidth="1"/>
  </cols>
  <sheetData>
    <row r="1" spans="4:22" ht="22.5">
      <c r="D1" s="94"/>
      <c r="E1" s="94"/>
      <c r="F1" s="94"/>
      <c r="G1" s="94"/>
      <c r="H1" s="95" t="s">
        <v>507</v>
      </c>
      <c r="I1" s="94"/>
      <c r="J1" s="94"/>
      <c r="K1" s="94"/>
      <c r="L1" s="94"/>
      <c r="M1" s="94"/>
      <c r="O1" s="94"/>
      <c r="P1" s="94"/>
      <c r="Q1" s="94"/>
      <c r="R1" s="94"/>
      <c r="S1" s="94"/>
      <c r="T1" s="94"/>
      <c r="U1" s="94"/>
      <c r="V1" s="94"/>
    </row>
    <row r="2" spans="4:22" ht="22.5">
      <c r="D2" s="94"/>
      <c r="E2" s="94"/>
      <c r="F2" s="94"/>
      <c r="H2" s="95" t="s">
        <v>508</v>
      </c>
      <c r="I2" s="94"/>
      <c r="J2" s="94"/>
      <c r="K2" s="94"/>
      <c r="L2" s="94"/>
      <c r="M2" s="94"/>
      <c r="O2" s="94"/>
      <c r="P2" s="94"/>
      <c r="Q2" s="94"/>
      <c r="R2" s="94"/>
      <c r="S2" s="94"/>
      <c r="T2" s="94"/>
      <c r="U2" s="94"/>
      <c r="V2" s="94"/>
    </row>
    <row r="3" spans="1:37" ht="15" customHeight="1">
      <c r="A3" s="197"/>
      <c r="B3" s="197"/>
      <c r="C3" s="197"/>
      <c r="D3" s="68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s="200" customFormat="1" ht="15" customHeight="1">
      <c r="A4" s="198" t="s">
        <v>509</v>
      </c>
      <c r="B4" s="199"/>
      <c r="C4" s="199"/>
      <c r="D4" s="199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</row>
    <row r="5" spans="1:40" ht="15" customHeight="1">
      <c r="A5" s="183" t="s">
        <v>0</v>
      </c>
      <c r="B5" s="184" t="s">
        <v>58</v>
      </c>
      <c r="C5" s="185" t="s">
        <v>59</v>
      </c>
      <c r="D5" s="185" t="s">
        <v>60</v>
      </c>
      <c r="E5" s="185" t="s">
        <v>61</v>
      </c>
      <c r="F5" s="186"/>
      <c r="G5" s="187" t="s">
        <v>62</v>
      </c>
      <c r="H5" s="187"/>
      <c r="I5" s="187" t="s">
        <v>63</v>
      </c>
      <c r="J5" s="187"/>
      <c r="K5" s="187" t="s">
        <v>64</v>
      </c>
      <c r="L5" s="187"/>
      <c r="M5" s="185" t="s">
        <v>65</v>
      </c>
      <c r="N5" s="185"/>
      <c r="O5" s="185" t="s">
        <v>66</v>
      </c>
      <c r="P5" s="185"/>
      <c r="Q5" s="188" t="s">
        <v>67</v>
      </c>
      <c r="R5" s="188" t="s">
        <v>68</v>
      </c>
      <c r="S5" s="188" t="s">
        <v>69</v>
      </c>
      <c r="T5" s="70"/>
      <c r="U5" s="70"/>
      <c r="V5" s="70"/>
      <c r="W5" s="70"/>
      <c r="X5" s="70"/>
      <c r="Y5" s="70"/>
      <c r="Z5" s="70"/>
      <c r="AA5" s="70"/>
      <c r="AB5" s="70"/>
      <c r="AC5" s="70"/>
      <c r="AD5" s="71"/>
      <c r="AE5" s="70"/>
      <c r="AF5" s="71"/>
      <c r="AG5" s="70"/>
      <c r="AH5" s="71"/>
      <c r="AI5" s="70"/>
      <c r="AJ5" s="70"/>
      <c r="AK5" s="70"/>
      <c r="AL5" s="72"/>
      <c r="AM5" s="72"/>
      <c r="AN5" s="72"/>
    </row>
    <row r="6" spans="1:40" ht="15" customHeight="1">
      <c r="A6" s="183"/>
      <c r="B6" s="184"/>
      <c r="C6" s="185"/>
      <c r="D6" s="185"/>
      <c r="E6" s="185"/>
      <c r="F6" s="73" t="s">
        <v>70</v>
      </c>
      <c r="G6" s="189">
        <v>180</v>
      </c>
      <c r="H6" s="190"/>
      <c r="I6" s="189">
        <v>180</v>
      </c>
      <c r="J6" s="190"/>
      <c r="K6" s="189">
        <v>180</v>
      </c>
      <c r="L6" s="190"/>
      <c r="M6" s="189">
        <v>240</v>
      </c>
      <c r="N6" s="190"/>
      <c r="O6" s="189">
        <v>240</v>
      </c>
      <c r="P6" s="190"/>
      <c r="Q6" s="188"/>
      <c r="R6" s="188"/>
      <c r="S6" s="188"/>
      <c r="T6" s="70"/>
      <c r="U6" s="70"/>
      <c r="V6" s="70"/>
      <c r="W6" s="70"/>
      <c r="X6" s="70"/>
      <c r="Y6" s="70"/>
      <c r="Z6" s="70"/>
      <c r="AA6" s="70"/>
      <c r="AB6" s="70"/>
      <c r="AC6" s="70"/>
      <c r="AD6" s="71"/>
      <c r="AE6" s="70"/>
      <c r="AF6" s="71"/>
      <c r="AG6" s="70"/>
      <c r="AH6" s="71"/>
      <c r="AI6" s="70"/>
      <c r="AJ6" s="71"/>
      <c r="AK6" s="70"/>
      <c r="AL6" s="74"/>
      <c r="AM6" s="72"/>
      <c r="AN6" s="75"/>
    </row>
    <row r="7" spans="1:40" ht="15" customHeight="1">
      <c r="A7" s="183"/>
      <c r="B7" s="184"/>
      <c r="C7" s="185"/>
      <c r="D7" s="185"/>
      <c r="E7" s="185"/>
      <c r="F7" s="76" t="s">
        <v>71</v>
      </c>
      <c r="G7" s="189">
        <v>180</v>
      </c>
      <c r="H7" s="190"/>
      <c r="I7" s="189">
        <v>180</v>
      </c>
      <c r="J7" s="190"/>
      <c r="K7" s="189">
        <v>180</v>
      </c>
      <c r="L7" s="190"/>
      <c r="M7" s="189">
        <v>240</v>
      </c>
      <c r="N7" s="190"/>
      <c r="O7" s="189">
        <v>240</v>
      </c>
      <c r="P7" s="190"/>
      <c r="Q7" s="188"/>
      <c r="R7" s="77"/>
      <c r="S7" s="77"/>
      <c r="T7" s="70"/>
      <c r="U7" s="70"/>
      <c r="V7" s="70"/>
      <c r="W7" s="70"/>
      <c r="X7" s="78"/>
      <c r="Y7" s="70"/>
      <c r="Z7" s="70"/>
      <c r="AA7" s="70"/>
      <c r="AB7" s="70"/>
      <c r="AC7" s="70"/>
      <c r="AD7" s="71"/>
      <c r="AE7" s="70"/>
      <c r="AF7" s="71"/>
      <c r="AG7" s="70"/>
      <c r="AH7" s="71"/>
      <c r="AI7" s="70"/>
      <c r="AJ7" s="71"/>
      <c r="AK7" s="70"/>
      <c r="AL7" s="74"/>
      <c r="AM7" s="72"/>
      <c r="AN7" s="75"/>
    </row>
    <row r="8" spans="1:40" ht="15" customHeight="1">
      <c r="A8" s="183"/>
      <c r="B8" s="184"/>
      <c r="C8" s="185"/>
      <c r="D8" s="185"/>
      <c r="E8" s="185"/>
      <c r="F8" s="79" t="s">
        <v>72</v>
      </c>
      <c r="G8" s="79" t="s">
        <v>73</v>
      </c>
      <c r="H8" s="181" t="s">
        <v>74</v>
      </c>
      <c r="I8" s="79" t="s">
        <v>73</v>
      </c>
      <c r="J8" s="181" t="s">
        <v>74</v>
      </c>
      <c r="K8" s="79" t="s">
        <v>75</v>
      </c>
      <c r="L8" s="181" t="s">
        <v>74</v>
      </c>
      <c r="M8" s="79" t="s">
        <v>73</v>
      </c>
      <c r="N8" s="181" t="s">
        <v>74</v>
      </c>
      <c r="O8" s="79" t="s">
        <v>73</v>
      </c>
      <c r="P8" s="181" t="s">
        <v>74</v>
      </c>
      <c r="Q8" s="188"/>
      <c r="R8" s="80" t="s">
        <v>73</v>
      </c>
      <c r="S8" s="80" t="s">
        <v>73</v>
      </c>
      <c r="T8" s="70"/>
      <c r="U8" s="70"/>
      <c r="V8" s="70"/>
      <c r="W8" s="70"/>
      <c r="X8" s="81"/>
      <c r="Y8" s="70"/>
      <c r="Z8" s="70"/>
      <c r="AA8" s="70"/>
      <c r="AB8" s="70"/>
      <c r="AC8" s="70"/>
      <c r="AD8" s="71"/>
      <c r="AE8" s="70"/>
      <c r="AF8" s="71"/>
      <c r="AG8" s="70"/>
      <c r="AH8" s="71"/>
      <c r="AI8" s="70"/>
      <c r="AJ8" s="70"/>
      <c r="AK8" s="70"/>
      <c r="AL8" s="72"/>
      <c r="AM8" s="72"/>
      <c r="AN8" s="75"/>
    </row>
    <row r="9" spans="1:40" s="7" customFormat="1" ht="12.75">
      <c r="A9" s="79">
        <v>1</v>
      </c>
      <c r="B9" s="73" t="s">
        <v>76</v>
      </c>
      <c r="C9" s="73" t="s">
        <v>77</v>
      </c>
      <c r="D9" s="73" t="s">
        <v>78</v>
      </c>
      <c r="E9" s="73" t="s">
        <v>79</v>
      </c>
      <c r="F9" s="191" t="s">
        <v>80</v>
      </c>
      <c r="G9" s="181">
        <v>180</v>
      </c>
      <c r="H9" s="79">
        <f aca="true" t="shared" si="0" ref="H9:H24">ROUND(G9*100/$G$7,2)</f>
        <v>100</v>
      </c>
      <c r="I9" s="181">
        <v>180</v>
      </c>
      <c r="J9" s="79">
        <f aca="true" t="shared" si="1" ref="J9:J24">ROUND(I9*100/$I$7,2)</f>
        <v>100</v>
      </c>
      <c r="K9" s="181">
        <v>180</v>
      </c>
      <c r="L9" s="79">
        <f aca="true" t="shared" si="2" ref="L9:L24">ROUND(K9*100/$K$7,2)</f>
        <v>100</v>
      </c>
      <c r="M9" s="181">
        <v>240</v>
      </c>
      <c r="N9" s="79">
        <f aca="true" t="shared" si="3" ref="N9:N24">ROUND(M9*100/$M$7,2)</f>
        <v>100</v>
      </c>
      <c r="O9" s="181">
        <v>240</v>
      </c>
      <c r="P9" s="79">
        <f aca="true" t="shared" si="4" ref="P9:P24">ROUND(O9*100/$O$7,2)</f>
        <v>100</v>
      </c>
      <c r="Q9" s="204">
        <f aca="true" t="shared" si="5" ref="Q9:Q24">H9+J9+L9+N9+P9</f>
        <v>500</v>
      </c>
      <c r="R9" s="79">
        <v>163</v>
      </c>
      <c r="S9" s="192"/>
      <c r="T9" s="205"/>
      <c r="U9" s="205"/>
      <c r="V9" s="82"/>
      <c r="W9" s="82"/>
      <c r="X9" s="82"/>
      <c r="Y9" s="83"/>
      <c r="Z9" s="205"/>
      <c r="AA9" s="205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7"/>
      <c r="AM9" s="207"/>
      <c r="AN9" s="208"/>
    </row>
    <row r="10" spans="1:40" s="7" customFormat="1" ht="13.5">
      <c r="A10" s="79">
        <f>A9+1</f>
        <v>2</v>
      </c>
      <c r="B10" s="209" t="s">
        <v>81</v>
      </c>
      <c r="C10" s="209" t="s">
        <v>82</v>
      </c>
      <c r="D10" s="73" t="s">
        <v>83</v>
      </c>
      <c r="E10" s="73" t="s">
        <v>84</v>
      </c>
      <c r="F10" s="180" t="s">
        <v>85</v>
      </c>
      <c r="G10" s="181">
        <v>180</v>
      </c>
      <c r="H10" s="79">
        <f t="shared" si="0"/>
        <v>100</v>
      </c>
      <c r="I10" s="181">
        <v>180</v>
      </c>
      <c r="J10" s="79">
        <f t="shared" si="1"/>
        <v>100</v>
      </c>
      <c r="K10" s="181">
        <v>180</v>
      </c>
      <c r="L10" s="79">
        <f t="shared" si="2"/>
        <v>100</v>
      </c>
      <c r="M10" s="181">
        <v>240</v>
      </c>
      <c r="N10" s="79">
        <f t="shared" si="3"/>
        <v>100</v>
      </c>
      <c r="O10" s="181">
        <v>240</v>
      </c>
      <c r="P10" s="79">
        <f t="shared" si="4"/>
        <v>100</v>
      </c>
      <c r="Q10" s="204">
        <f t="shared" si="5"/>
        <v>500</v>
      </c>
      <c r="R10" s="79">
        <v>138</v>
      </c>
      <c r="S10" s="79"/>
      <c r="T10" s="205"/>
      <c r="U10" s="205"/>
      <c r="V10" s="205"/>
      <c r="W10" s="205"/>
      <c r="X10" s="205"/>
      <c r="Y10" s="210"/>
      <c r="Z10" s="205"/>
      <c r="AA10" s="205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7"/>
      <c r="AM10" s="207"/>
      <c r="AN10" s="208"/>
    </row>
    <row r="11" spans="1:40" s="7" customFormat="1" ht="12.75">
      <c r="A11" s="79">
        <f aca="true" t="shared" si="6" ref="A11:A24">A10+1</f>
        <v>3</v>
      </c>
      <c r="B11" s="73" t="s">
        <v>86</v>
      </c>
      <c r="C11" s="73" t="s">
        <v>87</v>
      </c>
      <c r="D11" s="73" t="s">
        <v>83</v>
      </c>
      <c r="E11" s="73" t="s">
        <v>88</v>
      </c>
      <c r="F11" s="79" t="s">
        <v>89</v>
      </c>
      <c r="G11" s="181">
        <v>180</v>
      </c>
      <c r="H11" s="79">
        <f t="shared" si="0"/>
        <v>100</v>
      </c>
      <c r="I11" s="181">
        <v>180</v>
      </c>
      <c r="J11" s="79">
        <f t="shared" si="1"/>
        <v>100</v>
      </c>
      <c r="K11" s="181">
        <v>179</v>
      </c>
      <c r="L11" s="79">
        <f t="shared" si="2"/>
        <v>99.44</v>
      </c>
      <c r="M11" s="181">
        <v>240</v>
      </c>
      <c r="N11" s="79">
        <f t="shared" si="3"/>
        <v>100</v>
      </c>
      <c r="O11" s="181">
        <v>240</v>
      </c>
      <c r="P11" s="79">
        <f t="shared" si="4"/>
        <v>100</v>
      </c>
      <c r="Q11" s="204">
        <f t="shared" si="5"/>
        <v>499.44</v>
      </c>
      <c r="R11" s="79"/>
      <c r="S11" s="79"/>
      <c r="T11" s="205"/>
      <c r="U11" s="205"/>
      <c r="V11" s="205"/>
      <c r="W11" s="205"/>
      <c r="X11" s="205"/>
      <c r="Y11" s="210"/>
      <c r="Z11" s="205"/>
      <c r="AA11" s="205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7"/>
      <c r="AM11" s="207"/>
      <c r="AN11" s="208"/>
    </row>
    <row r="12" spans="1:40" ht="12.75">
      <c r="A12" s="79">
        <f t="shared" si="6"/>
        <v>4</v>
      </c>
      <c r="B12" s="193" t="s">
        <v>90</v>
      </c>
      <c r="C12" s="194" t="s">
        <v>91</v>
      </c>
      <c r="D12" s="73" t="s">
        <v>83</v>
      </c>
      <c r="E12" s="73" t="s">
        <v>88</v>
      </c>
      <c r="F12" s="192" t="s">
        <v>92</v>
      </c>
      <c r="G12" s="181">
        <v>160</v>
      </c>
      <c r="H12" s="79">
        <f t="shared" si="0"/>
        <v>88.89</v>
      </c>
      <c r="I12" s="181">
        <v>180</v>
      </c>
      <c r="J12" s="79">
        <f t="shared" si="1"/>
        <v>100</v>
      </c>
      <c r="K12" s="181">
        <v>180</v>
      </c>
      <c r="L12" s="79">
        <f t="shared" si="2"/>
        <v>100</v>
      </c>
      <c r="M12" s="181">
        <v>240</v>
      </c>
      <c r="N12" s="79">
        <f t="shared" si="3"/>
        <v>100</v>
      </c>
      <c r="O12" s="181">
        <v>240</v>
      </c>
      <c r="P12" s="79">
        <f t="shared" si="4"/>
        <v>100</v>
      </c>
      <c r="Q12" s="182">
        <f t="shared" si="5"/>
        <v>488.89</v>
      </c>
      <c r="R12" s="79"/>
      <c r="S12" s="192"/>
      <c r="T12" s="70"/>
      <c r="U12" s="70"/>
      <c r="V12" s="82"/>
      <c r="W12" s="82"/>
      <c r="X12" s="82"/>
      <c r="Y12" s="83"/>
      <c r="Z12" s="70"/>
      <c r="AA12" s="70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4"/>
      <c r="AM12" s="74"/>
      <c r="AN12" s="72"/>
    </row>
    <row r="13" spans="1:40" ht="12.75">
      <c r="A13" s="79">
        <f t="shared" si="6"/>
        <v>5</v>
      </c>
      <c r="B13" s="73" t="s">
        <v>86</v>
      </c>
      <c r="C13" s="73" t="s">
        <v>93</v>
      </c>
      <c r="D13" s="73" t="s">
        <v>83</v>
      </c>
      <c r="E13" s="73" t="s">
        <v>84</v>
      </c>
      <c r="F13" s="79" t="s">
        <v>94</v>
      </c>
      <c r="G13" s="181">
        <v>180</v>
      </c>
      <c r="H13" s="79">
        <f t="shared" si="0"/>
        <v>100</v>
      </c>
      <c r="I13" s="181">
        <v>180</v>
      </c>
      <c r="J13" s="79">
        <f t="shared" si="1"/>
        <v>100</v>
      </c>
      <c r="K13" s="181">
        <v>180</v>
      </c>
      <c r="L13" s="79">
        <f t="shared" si="2"/>
        <v>100</v>
      </c>
      <c r="M13" s="181">
        <v>176</v>
      </c>
      <c r="N13" s="79">
        <f t="shared" si="3"/>
        <v>73.33</v>
      </c>
      <c r="O13" s="181">
        <v>240</v>
      </c>
      <c r="P13" s="79">
        <f t="shared" si="4"/>
        <v>100</v>
      </c>
      <c r="Q13" s="182">
        <f t="shared" si="5"/>
        <v>473.33</v>
      </c>
      <c r="R13" s="79"/>
      <c r="S13" s="79"/>
      <c r="T13" s="70"/>
      <c r="U13" s="70"/>
      <c r="V13" s="70"/>
      <c r="W13" s="70"/>
      <c r="X13" s="70"/>
      <c r="Y13" s="84"/>
      <c r="Z13" s="70"/>
      <c r="AA13" s="70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4"/>
      <c r="AM13" s="74"/>
      <c r="AN13" s="72"/>
    </row>
    <row r="14" spans="1:40" ht="12.75">
      <c r="A14" s="79">
        <f t="shared" si="6"/>
        <v>6</v>
      </c>
      <c r="B14" s="73" t="s">
        <v>95</v>
      </c>
      <c r="C14" s="73" t="s">
        <v>96</v>
      </c>
      <c r="D14" s="73" t="s">
        <v>97</v>
      </c>
      <c r="E14" s="73" t="s">
        <v>98</v>
      </c>
      <c r="F14" s="79" t="s">
        <v>99</v>
      </c>
      <c r="G14" s="181">
        <v>180</v>
      </c>
      <c r="H14" s="79">
        <f t="shared" si="0"/>
        <v>100</v>
      </c>
      <c r="I14" s="181">
        <v>144</v>
      </c>
      <c r="J14" s="79">
        <f t="shared" si="1"/>
        <v>80</v>
      </c>
      <c r="K14" s="181">
        <v>180</v>
      </c>
      <c r="L14" s="79">
        <f t="shared" si="2"/>
        <v>100</v>
      </c>
      <c r="M14" s="181">
        <v>240</v>
      </c>
      <c r="N14" s="79">
        <f t="shared" si="3"/>
        <v>100</v>
      </c>
      <c r="O14" s="181">
        <v>218</v>
      </c>
      <c r="P14" s="79">
        <f t="shared" si="4"/>
        <v>90.83</v>
      </c>
      <c r="Q14" s="182">
        <f t="shared" si="5"/>
        <v>470.83</v>
      </c>
      <c r="R14" s="79"/>
      <c r="S14" s="195"/>
      <c r="T14" s="70"/>
      <c r="U14" s="70"/>
      <c r="V14" s="82"/>
      <c r="W14" s="82"/>
      <c r="X14" s="82"/>
      <c r="Y14" s="83"/>
      <c r="Z14" s="70"/>
      <c r="AA14" s="70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4"/>
      <c r="AM14" s="74"/>
      <c r="AN14" s="72"/>
    </row>
    <row r="15" spans="1:40" ht="12.75">
      <c r="A15" s="79">
        <f t="shared" si="6"/>
        <v>7</v>
      </c>
      <c r="B15" s="73" t="s">
        <v>100</v>
      </c>
      <c r="C15" s="73" t="s">
        <v>101</v>
      </c>
      <c r="D15" s="73" t="s">
        <v>83</v>
      </c>
      <c r="E15" s="73" t="s">
        <v>84</v>
      </c>
      <c r="F15" s="196" t="s">
        <v>102</v>
      </c>
      <c r="G15" s="181">
        <v>180</v>
      </c>
      <c r="H15" s="79">
        <f t="shared" si="0"/>
        <v>100</v>
      </c>
      <c r="I15" s="181">
        <v>180</v>
      </c>
      <c r="J15" s="79">
        <f t="shared" si="1"/>
        <v>100</v>
      </c>
      <c r="K15" s="181">
        <v>180</v>
      </c>
      <c r="L15" s="79">
        <f t="shared" si="2"/>
        <v>100</v>
      </c>
      <c r="M15" s="181">
        <v>155</v>
      </c>
      <c r="N15" s="79">
        <f t="shared" si="3"/>
        <v>64.58</v>
      </c>
      <c r="O15" s="181">
        <v>240</v>
      </c>
      <c r="P15" s="79">
        <f t="shared" si="4"/>
        <v>100</v>
      </c>
      <c r="Q15" s="182">
        <f t="shared" si="5"/>
        <v>464.58</v>
      </c>
      <c r="R15" s="195"/>
      <c r="S15" s="195"/>
      <c r="T15" s="70"/>
      <c r="U15" s="70"/>
      <c r="V15" s="82"/>
      <c r="W15" s="82"/>
      <c r="X15" s="82"/>
      <c r="Y15" s="83"/>
      <c r="Z15" s="70"/>
      <c r="AA15" s="70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4"/>
      <c r="AM15" s="74"/>
      <c r="AN15" s="72"/>
    </row>
    <row r="16" spans="1:40" s="7" customFormat="1" ht="12.75">
      <c r="A16" s="79">
        <f t="shared" si="6"/>
        <v>8</v>
      </c>
      <c r="B16" s="73" t="s">
        <v>86</v>
      </c>
      <c r="C16" s="73" t="s">
        <v>103</v>
      </c>
      <c r="D16" s="73" t="s">
        <v>83</v>
      </c>
      <c r="E16" s="73" t="s">
        <v>84</v>
      </c>
      <c r="F16" s="79" t="s">
        <v>104</v>
      </c>
      <c r="G16" s="181">
        <v>180</v>
      </c>
      <c r="H16" s="79">
        <f t="shared" si="0"/>
        <v>100</v>
      </c>
      <c r="I16" s="181">
        <v>180</v>
      </c>
      <c r="J16" s="79">
        <f t="shared" si="1"/>
        <v>100</v>
      </c>
      <c r="K16" s="181">
        <v>180</v>
      </c>
      <c r="L16" s="79">
        <f t="shared" si="2"/>
        <v>100</v>
      </c>
      <c r="M16" s="181">
        <v>219</v>
      </c>
      <c r="N16" s="79">
        <f t="shared" si="3"/>
        <v>91.25</v>
      </c>
      <c r="O16" s="181">
        <v>157</v>
      </c>
      <c r="P16" s="79">
        <f t="shared" si="4"/>
        <v>65.42</v>
      </c>
      <c r="Q16" s="182">
        <f t="shared" si="5"/>
        <v>456.67</v>
      </c>
      <c r="R16" s="192"/>
      <c r="S16" s="79"/>
      <c r="T16" s="70"/>
      <c r="U16" s="70"/>
      <c r="V16" s="70"/>
      <c r="W16" s="70"/>
      <c r="X16" s="70"/>
      <c r="Y16" s="84"/>
      <c r="Z16" s="70"/>
      <c r="AA16" s="70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4"/>
      <c r="AM16" s="74"/>
      <c r="AN16" s="72"/>
    </row>
    <row r="17" spans="1:40" ht="12.75">
      <c r="A17" s="79">
        <f t="shared" si="6"/>
        <v>9</v>
      </c>
      <c r="B17" s="73" t="s">
        <v>86</v>
      </c>
      <c r="C17" s="73" t="s">
        <v>105</v>
      </c>
      <c r="D17" s="73" t="s">
        <v>83</v>
      </c>
      <c r="E17" s="73" t="s">
        <v>84</v>
      </c>
      <c r="F17" s="79" t="s">
        <v>106</v>
      </c>
      <c r="G17" s="181">
        <v>100</v>
      </c>
      <c r="H17" s="79">
        <f t="shared" si="0"/>
        <v>55.56</v>
      </c>
      <c r="I17" s="181">
        <v>180</v>
      </c>
      <c r="J17" s="79">
        <f t="shared" si="1"/>
        <v>100</v>
      </c>
      <c r="K17" s="181">
        <v>180</v>
      </c>
      <c r="L17" s="79">
        <f t="shared" si="2"/>
        <v>100</v>
      </c>
      <c r="M17" s="181">
        <v>240</v>
      </c>
      <c r="N17" s="79">
        <f t="shared" si="3"/>
        <v>100</v>
      </c>
      <c r="O17" s="181">
        <v>234</v>
      </c>
      <c r="P17" s="79">
        <f t="shared" si="4"/>
        <v>97.5</v>
      </c>
      <c r="Q17" s="182">
        <f t="shared" si="5"/>
        <v>453.06</v>
      </c>
      <c r="R17" s="195"/>
      <c r="S17" s="79"/>
      <c r="T17" s="70"/>
      <c r="U17" s="70"/>
      <c r="V17" s="70"/>
      <c r="W17" s="70"/>
      <c r="X17" s="70"/>
      <c r="Y17" s="84"/>
      <c r="Z17" s="70"/>
      <c r="AA17" s="70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4"/>
      <c r="AM17" s="74"/>
      <c r="AN17" s="72"/>
    </row>
    <row r="18" spans="1:40" ht="12.75">
      <c r="A18" s="79">
        <f t="shared" si="6"/>
        <v>10</v>
      </c>
      <c r="B18" s="193" t="s">
        <v>107</v>
      </c>
      <c r="C18" s="194" t="s">
        <v>108</v>
      </c>
      <c r="D18" s="73" t="s">
        <v>83</v>
      </c>
      <c r="E18" s="73" t="s">
        <v>84</v>
      </c>
      <c r="F18" s="192" t="s">
        <v>109</v>
      </c>
      <c r="G18" s="181">
        <v>180</v>
      </c>
      <c r="H18" s="79">
        <f t="shared" si="0"/>
        <v>100</v>
      </c>
      <c r="I18" s="181">
        <v>180</v>
      </c>
      <c r="J18" s="79">
        <f t="shared" si="1"/>
        <v>100</v>
      </c>
      <c r="K18" s="181">
        <v>180</v>
      </c>
      <c r="L18" s="79">
        <f t="shared" si="2"/>
        <v>100</v>
      </c>
      <c r="M18" s="181">
        <v>127</v>
      </c>
      <c r="N18" s="79">
        <f t="shared" si="3"/>
        <v>52.92</v>
      </c>
      <c r="O18" s="181">
        <v>240</v>
      </c>
      <c r="P18" s="79">
        <f t="shared" si="4"/>
        <v>100</v>
      </c>
      <c r="Q18" s="182">
        <f t="shared" si="5"/>
        <v>452.92</v>
      </c>
      <c r="R18" s="79"/>
      <c r="S18" s="79"/>
      <c r="T18" s="70"/>
      <c r="U18" s="70"/>
      <c r="V18" s="70"/>
      <c r="W18" s="70"/>
      <c r="X18" s="70"/>
      <c r="Y18" s="84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4"/>
      <c r="AM18" s="74"/>
      <c r="AN18" s="72"/>
    </row>
    <row r="19" spans="1:40" ht="13.5">
      <c r="A19" s="79">
        <f t="shared" si="6"/>
        <v>11</v>
      </c>
      <c r="B19" s="73" t="s">
        <v>110</v>
      </c>
      <c r="C19" s="73" t="s">
        <v>111</v>
      </c>
      <c r="D19" s="73" t="s">
        <v>83</v>
      </c>
      <c r="E19" s="73" t="s">
        <v>84</v>
      </c>
      <c r="F19" s="180" t="s">
        <v>112</v>
      </c>
      <c r="G19" s="181">
        <v>180</v>
      </c>
      <c r="H19" s="79">
        <f t="shared" si="0"/>
        <v>100</v>
      </c>
      <c r="I19" s="181">
        <v>180</v>
      </c>
      <c r="J19" s="79">
        <f t="shared" si="1"/>
        <v>100</v>
      </c>
      <c r="K19" s="181">
        <v>180</v>
      </c>
      <c r="L19" s="79">
        <f t="shared" si="2"/>
        <v>100</v>
      </c>
      <c r="M19" s="181">
        <v>240</v>
      </c>
      <c r="N19" s="79">
        <f t="shared" si="3"/>
        <v>100</v>
      </c>
      <c r="O19" s="181">
        <v>92</v>
      </c>
      <c r="P19" s="79">
        <f t="shared" si="4"/>
        <v>38.33</v>
      </c>
      <c r="Q19" s="182">
        <f t="shared" si="5"/>
        <v>438.33</v>
      </c>
      <c r="R19" s="79"/>
      <c r="S19" s="79"/>
      <c r="T19" s="70"/>
      <c r="U19" s="70"/>
      <c r="V19" s="70"/>
      <c r="W19" s="70"/>
      <c r="X19" s="70"/>
      <c r="Y19" s="84"/>
      <c r="Z19" s="70"/>
      <c r="AA19" s="70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4"/>
      <c r="AM19" s="74"/>
      <c r="AN19" s="72"/>
    </row>
    <row r="20" spans="1:40" ht="12.75">
      <c r="A20" s="79">
        <f t="shared" si="6"/>
        <v>12</v>
      </c>
      <c r="B20" s="73" t="s">
        <v>113</v>
      </c>
      <c r="C20" s="73" t="s">
        <v>114</v>
      </c>
      <c r="D20" s="73" t="s">
        <v>83</v>
      </c>
      <c r="E20" s="73" t="s">
        <v>115</v>
      </c>
      <c r="F20" s="79" t="s">
        <v>116</v>
      </c>
      <c r="G20" s="181">
        <v>180</v>
      </c>
      <c r="H20" s="79">
        <f t="shared" si="0"/>
        <v>100</v>
      </c>
      <c r="I20" s="181">
        <v>180</v>
      </c>
      <c r="J20" s="79">
        <f t="shared" si="1"/>
        <v>100</v>
      </c>
      <c r="K20" s="181">
        <v>180</v>
      </c>
      <c r="L20" s="79">
        <f t="shared" si="2"/>
        <v>100</v>
      </c>
      <c r="M20" s="181">
        <v>228</v>
      </c>
      <c r="N20" s="79">
        <f t="shared" si="3"/>
        <v>95</v>
      </c>
      <c r="O20" s="181">
        <v>91</v>
      </c>
      <c r="P20" s="79">
        <f t="shared" si="4"/>
        <v>37.92</v>
      </c>
      <c r="Q20" s="182">
        <f t="shared" si="5"/>
        <v>432.92</v>
      </c>
      <c r="R20" s="192"/>
      <c r="S20" s="79"/>
      <c r="T20" s="70"/>
      <c r="U20" s="70"/>
      <c r="V20" s="70"/>
      <c r="W20" s="70"/>
      <c r="X20" s="70"/>
      <c r="Y20" s="84"/>
      <c r="Z20" s="70"/>
      <c r="AA20" s="70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4"/>
      <c r="AM20" s="74"/>
      <c r="AN20" s="72"/>
    </row>
    <row r="21" spans="1:40" ht="12.75">
      <c r="A21" s="79">
        <f t="shared" si="6"/>
        <v>13</v>
      </c>
      <c r="B21" s="73" t="s">
        <v>81</v>
      </c>
      <c r="C21" s="73" t="s">
        <v>117</v>
      </c>
      <c r="D21" s="73" t="s">
        <v>83</v>
      </c>
      <c r="E21" s="73" t="s">
        <v>88</v>
      </c>
      <c r="F21" s="79" t="s">
        <v>118</v>
      </c>
      <c r="G21" s="181">
        <v>180</v>
      </c>
      <c r="H21" s="79">
        <f t="shared" si="0"/>
        <v>100</v>
      </c>
      <c r="I21" s="181">
        <v>180</v>
      </c>
      <c r="J21" s="79">
        <f t="shared" si="1"/>
        <v>100</v>
      </c>
      <c r="K21" s="181">
        <v>180</v>
      </c>
      <c r="L21" s="79">
        <f t="shared" si="2"/>
        <v>100</v>
      </c>
      <c r="M21" s="181">
        <v>240</v>
      </c>
      <c r="N21" s="79">
        <f t="shared" si="3"/>
        <v>100</v>
      </c>
      <c r="O21" s="181">
        <v>66</v>
      </c>
      <c r="P21" s="79">
        <f t="shared" si="4"/>
        <v>27.5</v>
      </c>
      <c r="Q21" s="182">
        <f t="shared" si="5"/>
        <v>427.5</v>
      </c>
      <c r="R21" s="79"/>
      <c r="S21" s="79"/>
      <c r="T21" s="70"/>
      <c r="U21" s="70"/>
      <c r="V21" s="70"/>
      <c r="W21" s="70"/>
      <c r="X21" s="70"/>
      <c r="Y21" s="84"/>
      <c r="Z21" s="70"/>
      <c r="AA21" s="70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4"/>
      <c r="AM21" s="74"/>
      <c r="AN21" s="72"/>
    </row>
    <row r="22" spans="1:40" ht="12.75">
      <c r="A22" s="79">
        <f t="shared" si="6"/>
        <v>14</v>
      </c>
      <c r="B22" s="73" t="s">
        <v>119</v>
      </c>
      <c r="C22" s="73" t="s">
        <v>120</v>
      </c>
      <c r="D22" s="73" t="s">
        <v>78</v>
      </c>
      <c r="E22" s="73" t="s">
        <v>79</v>
      </c>
      <c r="F22" s="79" t="s">
        <v>121</v>
      </c>
      <c r="G22" s="181">
        <v>118</v>
      </c>
      <c r="H22" s="79">
        <f t="shared" si="0"/>
        <v>65.56</v>
      </c>
      <c r="I22" s="181">
        <v>180</v>
      </c>
      <c r="J22" s="79">
        <f t="shared" si="1"/>
        <v>100</v>
      </c>
      <c r="K22" s="181">
        <v>180</v>
      </c>
      <c r="L22" s="79">
        <f t="shared" si="2"/>
        <v>100</v>
      </c>
      <c r="M22" s="181">
        <v>108</v>
      </c>
      <c r="N22" s="79">
        <f t="shared" si="3"/>
        <v>45</v>
      </c>
      <c r="O22" s="181">
        <v>111</v>
      </c>
      <c r="P22" s="79">
        <f t="shared" si="4"/>
        <v>46.25</v>
      </c>
      <c r="Q22" s="182">
        <f t="shared" si="5"/>
        <v>356.81</v>
      </c>
      <c r="R22" s="79"/>
      <c r="S22" s="79"/>
      <c r="T22" s="70"/>
      <c r="U22" s="70"/>
      <c r="V22" s="70"/>
      <c r="W22" s="70"/>
      <c r="X22" s="70"/>
      <c r="Y22" s="84"/>
      <c r="Z22" s="70"/>
      <c r="AA22" s="70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4"/>
      <c r="AM22" s="74"/>
      <c r="AN22" s="72"/>
    </row>
    <row r="23" spans="1:40" ht="12.75">
      <c r="A23" s="79">
        <f t="shared" si="6"/>
        <v>15</v>
      </c>
      <c r="B23" s="193" t="s">
        <v>122</v>
      </c>
      <c r="C23" s="194" t="s">
        <v>123</v>
      </c>
      <c r="D23" s="73" t="s">
        <v>124</v>
      </c>
      <c r="E23" s="73" t="s">
        <v>125</v>
      </c>
      <c r="F23" s="192"/>
      <c r="G23" s="181">
        <v>84</v>
      </c>
      <c r="H23" s="79">
        <f t="shared" si="0"/>
        <v>46.67</v>
      </c>
      <c r="I23" s="181">
        <v>180</v>
      </c>
      <c r="J23" s="79">
        <f t="shared" si="1"/>
        <v>100</v>
      </c>
      <c r="K23" s="181">
        <v>180</v>
      </c>
      <c r="L23" s="79">
        <f t="shared" si="2"/>
        <v>100</v>
      </c>
      <c r="M23" s="181">
        <v>78</v>
      </c>
      <c r="N23" s="79">
        <f t="shared" si="3"/>
        <v>32.5</v>
      </c>
      <c r="O23" s="181">
        <v>151</v>
      </c>
      <c r="P23" s="79">
        <f t="shared" si="4"/>
        <v>62.92</v>
      </c>
      <c r="Q23" s="182">
        <f t="shared" si="5"/>
        <v>342.09000000000003</v>
      </c>
      <c r="R23" s="79"/>
      <c r="S23" s="79"/>
      <c r="T23" s="70"/>
      <c r="U23" s="70"/>
      <c r="V23" s="70"/>
      <c r="W23" s="70"/>
      <c r="X23" s="70"/>
      <c r="Y23" s="84"/>
      <c r="Z23" s="70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4"/>
      <c r="AM23" s="74"/>
      <c r="AN23" s="72"/>
    </row>
    <row r="24" spans="1:40" ht="12.75">
      <c r="A24" s="79">
        <f t="shared" si="6"/>
        <v>16</v>
      </c>
      <c r="B24" s="73" t="s">
        <v>126</v>
      </c>
      <c r="C24" s="73" t="s">
        <v>103</v>
      </c>
      <c r="D24" s="73" t="s">
        <v>83</v>
      </c>
      <c r="E24" s="73" t="s">
        <v>115</v>
      </c>
      <c r="F24" s="79" t="s">
        <v>127</v>
      </c>
      <c r="G24" s="181">
        <v>22</v>
      </c>
      <c r="H24" s="79">
        <f t="shared" si="0"/>
        <v>12.22</v>
      </c>
      <c r="I24" s="181">
        <v>54</v>
      </c>
      <c r="J24" s="79">
        <f t="shared" si="1"/>
        <v>30</v>
      </c>
      <c r="K24" s="181">
        <v>170</v>
      </c>
      <c r="L24" s="79">
        <f t="shared" si="2"/>
        <v>94.44</v>
      </c>
      <c r="M24" s="181">
        <v>240</v>
      </c>
      <c r="N24" s="79">
        <f t="shared" si="3"/>
        <v>100</v>
      </c>
      <c r="O24" s="181">
        <v>156</v>
      </c>
      <c r="P24" s="79">
        <f t="shared" si="4"/>
        <v>65</v>
      </c>
      <c r="Q24" s="182">
        <f t="shared" si="5"/>
        <v>301.65999999999997</v>
      </c>
      <c r="R24" s="79"/>
      <c r="S24" s="79"/>
      <c r="T24" s="70"/>
      <c r="U24" s="70"/>
      <c r="V24" s="70"/>
      <c r="W24" s="70"/>
      <c r="X24" s="70"/>
      <c r="Y24" s="84"/>
      <c r="Z24" s="70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4"/>
      <c r="AM24" s="74"/>
      <c r="AN24" s="72"/>
    </row>
    <row r="25" spans="1:40" ht="12.75">
      <c r="A25" s="82"/>
      <c r="B25" s="85"/>
      <c r="C25" s="86"/>
      <c r="D25" s="87"/>
      <c r="E25" s="83"/>
      <c r="F25" s="87"/>
      <c r="G25" s="88"/>
      <c r="H25" s="82"/>
      <c r="I25" s="88"/>
      <c r="J25" s="82"/>
      <c r="K25" s="88"/>
      <c r="L25" s="82"/>
      <c r="M25" s="88"/>
      <c r="N25" s="82"/>
      <c r="O25" s="88"/>
      <c r="P25" s="82"/>
      <c r="Q25" s="89"/>
      <c r="R25" s="82"/>
      <c r="S25" s="82"/>
      <c r="T25" s="70"/>
      <c r="U25" s="70"/>
      <c r="V25" s="70"/>
      <c r="W25" s="70"/>
      <c r="X25" s="70"/>
      <c r="Y25" s="84"/>
      <c r="Z25" s="70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4"/>
      <c r="AM25" s="74"/>
      <c r="AN25" s="72"/>
    </row>
    <row r="26" spans="1:40" ht="12.75">
      <c r="A26" s="82"/>
      <c r="B26" s="85"/>
      <c r="C26" s="86"/>
      <c r="D26" s="87"/>
      <c r="E26" s="83"/>
      <c r="F26" s="87"/>
      <c r="G26" s="88"/>
      <c r="H26" s="82"/>
      <c r="I26" s="88"/>
      <c r="J26" s="82"/>
      <c r="K26" s="88"/>
      <c r="L26" s="82"/>
      <c r="M26" s="88"/>
      <c r="N26" s="82"/>
      <c r="O26" s="88"/>
      <c r="P26" s="82"/>
      <c r="Q26" s="89"/>
      <c r="R26" s="82"/>
      <c r="S26" s="82"/>
      <c r="T26" s="70"/>
      <c r="U26" s="70"/>
      <c r="V26" s="70"/>
      <c r="W26" s="70"/>
      <c r="X26" s="70"/>
      <c r="Y26" s="84"/>
      <c r="Z26" s="70"/>
      <c r="AA26" s="70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4"/>
      <c r="AM26" s="74"/>
      <c r="AN26" s="72"/>
    </row>
    <row r="27" spans="1:40" ht="12.75">
      <c r="A27" s="82"/>
      <c r="B27" s="85"/>
      <c r="C27" s="86"/>
      <c r="D27" s="87"/>
      <c r="E27" s="83"/>
      <c r="F27" s="87"/>
      <c r="G27" s="88"/>
      <c r="H27" s="82"/>
      <c r="I27" s="88"/>
      <c r="J27" s="82"/>
      <c r="K27" s="88"/>
      <c r="L27" s="82"/>
      <c r="M27" s="88"/>
      <c r="N27" s="82"/>
      <c r="O27" s="88"/>
      <c r="P27" s="82"/>
      <c r="Q27" s="89"/>
      <c r="R27" s="82"/>
      <c r="S27" s="82"/>
      <c r="T27" s="70"/>
      <c r="U27" s="70"/>
      <c r="V27" s="70"/>
      <c r="W27" s="70"/>
      <c r="X27" s="70"/>
      <c r="Y27" s="84"/>
      <c r="Z27" s="70"/>
      <c r="AA27" s="70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4"/>
      <c r="AM27" s="74"/>
      <c r="AN27" s="72"/>
    </row>
    <row r="28" spans="1:37" s="202" customFormat="1" ht="15" customHeight="1">
      <c r="A28" s="198" t="s">
        <v>510</v>
      </c>
      <c r="B28" s="198"/>
      <c r="C28" s="198"/>
      <c r="D28" s="198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</row>
    <row r="29" spans="1:37" s="7" customFormat="1" ht="12.75" customHeight="1">
      <c r="A29" s="79">
        <v>1</v>
      </c>
      <c r="B29" s="209" t="s">
        <v>128</v>
      </c>
      <c r="C29" s="209" t="s">
        <v>129</v>
      </c>
      <c r="D29" s="73" t="s">
        <v>83</v>
      </c>
      <c r="E29" s="73" t="s">
        <v>84</v>
      </c>
      <c r="F29" s="180" t="s">
        <v>130</v>
      </c>
      <c r="G29" s="181">
        <v>180</v>
      </c>
      <c r="H29" s="79">
        <f>ROUND(G29*100/$G$7,2)</f>
        <v>100</v>
      </c>
      <c r="I29" s="181">
        <v>180</v>
      </c>
      <c r="J29" s="79">
        <f>ROUND(I29*100/$I$7,2)</f>
        <v>100</v>
      </c>
      <c r="K29" s="181">
        <v>180</v>
      </c>
      <c r="L29" s="79">
        <f>ROUND(K29*100/$K$7,2)</f>
        <v>100</v>
      </c>
      <c r="M29" s="181">
        <v>240</v>
      </c>
      <c r="N29" s="79">
        <f>ROUND(M29*100/$M$7,2)</f>
        <v>100</v>
      </c>
      <c r="O29" s="181">
        <v>159</v>
      </c>
      <c r="P29" s="79">
        <f>ROUND(O29*100/$O$7,2)</f>
        <v>66.25</v>
      </c>
      <c r="Q29" s="204">
        <f>H29+J29+L29+N29+P29</f>
        <v>466.25</v>
      </c>
      <c r="R29" s="79"/>
      <c r="S29" s="79"/>
      <c r="T29" s="205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</row>
    <row r="30" spans="1:37" s="7" customFormat="1" ht="12.75" customHeight="1">
      <c r="A30" s="79">
        <v>2</v>
      </c>
      <c r="B30" s="73" t="s">
        <v>131</v>
      </c>
      <c r="C30" s="73" t="s">
        <v>132</v>
      </c>
      <c r="D30" s="73" t="s">
        <v>83</v>
      </c>
      <c r="E30" s="73" t="s">
        <v>84</v>
      </c>
      <c r="F30" s="180" t="s">
        <v>133</v>
      </c>
      <c r="G30" s="181">
        <v>180</v>
      </c>
      <c r="H30" s="79">
        <f>ROUND(G30*100/$G$7,2)</f>
        <v>100</v>
      </c>
      <c r="I30" s="181">
        <v>180</v>
      </c>
      <c r="J30" s="79">
        <f>ROUND(I30*100/$I$7,2)</f>
        <v>100</v>
      </c>
      <c r="K30" s="181">
        <v>172</v>
      </c>
      <c r="L30" s="79">
        <f>ROUND(K30*100/$K$7,2)</f>
        <v>95.56</v>
      </c>
      <c r="M30" s="181">
        <v>158</v>
      </c>
      <c r="N30" s="79">
        <f>ROUND(M30*100/$M$7,2)</f>
        <v>65.83</v>
      </c>
      <c r="O30" s="181">
        <v>166</v>
      </c>
      <c r="P30" s="79">
        <f>ROUND(O30*100/$O$7,2)</f>
        <v>69.17</v>
      </c>
      <c r="Q30" s="204">
        <f>H30+J30+L30+N30+P30</f>
        <v>430.56</v>
      </c>
      <c r="R30" s="79"/>
      <c r="S30" s="79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</row>
    <row r="31" spans="1:37" s="7" customFormat="1" ht="12.75" customHeight="1">
      <c r="A31" s="79">
        <v>3</v>
      </c>
      <c r="B31" s="73" t="s">
        <v>134</v>
      </c>
      <c r="C31" s="73" t="s">
        <v>135</v>
      </c>
      <c r="D31" s="73" t="s">
        <v>97</v>
      </c>
      <c r="E31" s="73" t="s">
        <v>98</v>
      </c>
      <c r="F31" s="79" t="s">
        <v>136</v>
      </c>
      <c r="G31" s="181">
        <v>163</v>
      </c>
      <c r="H31" s="79">
        <f>ROUND(G31*100/$G$7,2)</f>
        <v>90.56</v>
      </c>
      <c r="I31" s="181">
        <v>180</v>
      </c>
      <c r="J31" s="79">
        <f>ROUND(I31*100/$I$7,2)</f>
        <v>100</v>
      </c>
      <c r="K31" s="181">
        <v>180</v>
      </c>
      <c r="L31" s="79">
        <f>ROUND(K31*100/$K$7,2)</f>
        <v>100</v>
      </c>
      <c r="M31" s="181">
        <v>80</v>
      </c>
      <c r="N31" s="79">
        <f>ROUND(M31*100/$M$7,2)</f>
        <v>33.33</v>
      </c>
      <c r="O31" s="181">
        <v>161</v>
      </c>
      <c r="P31" s="79">
        <f>ROUND(O31*100/$O$7,2)</f>
        <v>67.08</v>
      </c>
      <c r="Q31" s="204">
        <f>H31+J31+L31+N31+P31</f>
        <v>390.96999999999997</v>
      </c>
      <c r="R31" s="79"/>
      <c r="S31" s="79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</row>
    <row r="32" spans="1:37" ht="12.75" customHeight="1">
      <c r="A32" s="79">
        <v>4</v>
      </c>
      <c r="B32" s="73" t="s">
        <v>131</v>
      </c>
      <c r="C32" s="73" t="s">
        <v>137</v>
      </c>
      <c r="D32" s="73" t="s">
        <v>83</v>
      </c>
      <c r="E32" s="73" t="s">
        <v>84</v>
      </c>
      <c r="F32" s="180" t="s">
        <v>138</v>
      </c>
      <c r="G32" s="181">
        <v>64</v>
      </c>
      <c r="H32" s="79">
        <f>ROUND(G32*100/$G$7,2)</f>
        <v>35.56</v>
      </c>
      <c r="I32" s="181">
        <v>180</v>
      </c>
      <c r="J32" s="79">
        <f>ROUND(I32*100/$I$7,2)</f>
        <v>100</v>
      </c>
      <c r="K32" s="181">
        <v>180</v>
      </c>
      <c r="L32" s="79">
        <f>ROUND(K32*100/$K$7,2)</f>
        <v>100</v>
      </c>
      <c r="M32" s="181">
        <v>123</v>
      </c>
      <c r="N32" s="79">
        <f>ROUND(M32*100/$M$7,2)</f>
        <v>51.25</v>
      </c>
      <c r="O32" s="181">
        <v>220</v>
      </c>
      <c r="P32" s="79">
        <f>ROUND(O32*100/$O$7,2)</f>
        <v>91.67</v>
      </c>
      <c r="Q32" s="182">
        <f>H32+J32+L32+N32+P32</f>
        <v>378.48</v>
      </c>
      <c r="R32" s="79"/>
      <c r="S32" s="79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</row>
    <row r="33" spans="1:37" ht="12.75" customHeight="1">
      <c r="A33" s="79">
        <v>5</v>
      </c>
      <c r="B33" s="73" t="s">
        <v>131</v>
      </c>
      <c r="C33" s="73" t="s">
        <v>139</v>
      </c>
      <c r="D33" s="73" t="s">
        <v>83</v>
      </c>
      <c r="E33" s="73" t="s">
        <v>84</v>
      </c>
      <c r="F33" s="180" t="s">
        <v>140</v>
      </c>
      <c r="G33" s="181">
        <v>102</v>
      </c>
      <c r="H33" s="79">
        <f>ROUND(G33*100/$G$7,2)</f>
        <v>56.67</v>
      </c>
      <c r="I33" s="181">
        <v>180</v>
      </c>
      <c r="J33" s="79">
        <f>ROUND(I33*100/$I$7,2)</f>
        <v>100</v>
      </c>
      <c r="K33" s="181">
        <v>142</v>
      </c>
      <c r="L33" s="79">
        <f>ROUND(K33*100/$K$7,2)</f>
        <v>78.89</v>
      </c>
      <c r="M33" s="181">
        <v>216</v>
      </c>
      <c r="N33" s="79">
        <f>ROUND(M33*100/$M$7,2)</f>
        <v>90</v>
      </c>
      <c r="O33" s="181">
        <v>121</v>
      </c>
      <c r="P33" s="79">
        <f>ROUND(O33*100/$O$7,2)</f>
        <v>50.42</v>
      </c>
      <c r="Q33" s="182">
        <f>H33+J33+L33+N33+P33</f>
        <v>375.98</v>
      </c>
      <c r="R33" s="79"/>
      <c r="S33" s="79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</row>
    <row r="34" spans="1:37" ht="12.75" customHeight="1">
      <c r="A34" s="90"/>
      <c r="G34" s="91"/>
      <c r="H34" s="87"/>
      <c r="I34" s="92"/>
      <c r="J34" s="87"/>
      <c r="K34" s="92"/>
      <c r="L34" s="87"/>
      <c r="M34" s="92"/>
      <c r="N34" s="87"/>
      <c r="O34" s="92"/>
      <c r="P34" s="87"/>
      <c r="Q34" s="93"/>
      <c r="R34" s="87"/>
      <c r="S34" s="8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</row>
    <row r="35" spans="1:37" ht="12.75" customHeight="1">
      <c r="A35" s="90"/>
      <c r="G35" s="91"/>
      <c r="H35" s="87"/>
      <c r="I35" s="92"/>
      <c r="J35" s="87"/>
      <c r="K35" s="92"/>
      <c r="L35" s="87"/>
      <c r="M35" s="92"/>
      <c r="N35" s="87"/>
      <c r="O35" s="92"/>
      <c r="P35" s="87"/>
      <c r="Q35" s="93"/>
      <c r="R35" s="87"/>
      <c r="S35" s="8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</row>
    <row r="36" spans="8:37" ht="12.75" customHeight="1">
      <c r="H36" s="87"/>
      <c r="I36" s="88"/>
      <c r="J36" s="87"/>
      <c r="K36" s="88"/>
      <c r="L36" s="87"/>
      <c r="M36" s="88"/>
      <c r="N36" s="87"/>
      <c r="O36" s="88"/>
      <c r="P36" s="87"/>
      <c r="Q36" s="93"/>
      <c r="R36" s="82"/>
      <c r="S36" s="82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</row>
    <row r="37" spans="19:37" ht="13.5"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</row>
    <row r="38" spans="19:37" ht="13.5"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</row>
    <row r="39" spans="19:37" ht="13.5"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</row>
    <row r="40" spans="19:37" ht="13.5"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</row>
    <row r="41" spans="19:37" ht="13.5"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</row>
    <row r="42" spans="19:37" ht="13.5"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</row>
    <row r="43" spans="19:37" ht="13.5"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</row>
  </sheetData>
  <sheetProtection/>
  <mergeCells count="15">
    <mergeCell ref="A4:D4"/>
    <mergeCell ref="A28:D28"/>
    <mergeCell ref="M5:N5"/>
    <mergeCell ref="O5:P5"/>
    <mergeCell ref="Q5:Q8"/>
    <mergeCell ref="R5:R6"/>
    <mergeCell ref="S5:S6"/>
    <mergeCell ref="A5:A8"/>
    <mergeCell ref="B5:B8"/>
    <mergeCell ref="C5:C8"/>
    <mergeCell ref="D5:D8"/>
    <mergeCell ref="E5:E8"/>
    <mergeCell ref="G5:H5"/>
    <mergeCell ref="I5:J5"/>
    <mergeCell ref="K5:L5"/>
  </mergeCells>
  <printOptions/>
  <pageMargins left="0.7" right="0.7" top="0.75" bottom="0.75" header="0.3" footer="0.3"/>
  <pageSetup orientation="portrait" paperSize="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6"/>
  <sheetViews>
    <sheetView zoomScale="140" zoomScaleNormal="140" zoomScalePageLayoutView="0" workbookViewId="0" topLeftCell="A1">
      <selection activeCell="G26" sqref="G26"/>
    </sheetView>
  </sheetViews>
  <sheetFormatPr defaultColWidth="11.00390625" defaultRowHeight="12.75"/>
  <cols>
    <col min="1" max="1" width="1.421875" style="0" customWidth="1"/>
    <col min="2" max="2" width="7.00390625" style="0" customWidth="1"/>
    <col min="3" max="3" width="19.00390625" style="0" customWidth="1"/>
    <col min="4" max="4" width="6.7109375" style="0" customWidth="1"/>
    <col min="5" max="5" width="7.00390625" style="0" customWidth="1"/>
    <col min="6" max="6" width="33.8515625" style="0" customWidth="1"/>
    <col min="7" max="7" width="16.00390625" style="0" customWidth="1"/>
    <col min="8" max="9" width="4.00390625" style="0" customWidth="1"/>
    <col min="10" max="13" width="9.7109375" style="117" customWidth="1"/>
    <col min="14" max="21" width="9.7109375" style="0" customWidth="1"/>
  </cols>
  <sheetData>
    <row r="1" spans="2:19" ht="22.5">
      <c r="B1" s="211" t="s">
        <v>511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</row>
    <row r="2" spans="2:19" ht="19.5" customHeight="1">
      <c r="B2" s="211" t="s">
        <v>512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2:19" ht="19.5" customHeight="1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2:19" ht="19.5" customHeight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2:7" ht="13.5" customHeight="1" thickBot="1">
      <c r="B5" s="212"/>
      <c r="C5" s="6"/>
      <c r="D5" s="213"/>
      <c r="E5" s="69"/>
      <c r="F5" s="69"/>
      <c r="G5" s="69"/>
    </row>
    <row r="6" spans="2:21" ht="15.75" customHeight="1" thickBot="1">
      <c r="B6" s="214" t="s">
        <v>513</v>
      </c>
      <c r="C6" s="214"/>
      <c r="D6" s="214"/>
      <c r="E6" s="214"/>
      <c r="F6" s="214"/>
      <c r="G6" s="214"/>
      <c r="H6" s="215"/>
      <c r="I6" s="215"/>
      <c r="J6" s="216" t="s">
        <v>514</v>
      </c>
      <c r="K6" s="217"/>
      <c r="L6" s="217"/>
      <c r="M6" s="218"/>
      <c r="N6" s="216" t="s">
        <v>515</v>
      </c>
      <c r="O6" s="217"/>
      <c r="P6" s="217"/>
      <c r="Q6" s="218"/>
      <c r="R6" s="216" t="s">
        <v>516</v>
      </c>
      <c r="S6" s="217"/>
      <c r="T6" s="217"/>
      <c r="U6" s="218"/>
    </row>
    <row r="7" spans="2:21" ht="30.75" thickBot="1">
      <c r="B7" s="247" t="s">
        <v>0</v>
      </c>
      <c r="C7" s="248" t="s">
        <v>3</v>
      </c>
      <c r="D7" s="249" t="s">
        <v>5</v>
      </c>
      <c r="E7" s="250" t="s">
        <v>2</v>
      </c>
      <c r="F7" s="251" t="s">
        <v>1</v>
      </c>
      <c r="G7" s="252" t="s">
        <v>517</v>
      </c>
      <c r="H7" s="245"/>
      <c r="J7" s="267" t="s">
        <v>518</v>
      </c>
      <c r="K7" s="268" t="s">
        <v>519</v>
      </c>
      <c r="L7" s="268" t="s">
        <v>520</v>
      </c>
      <c r="M7" s="269" t="s">
        <v>521</v>
      </c>
      <c r="N7" s="270" t="s">
        <v>518</v>
      </c>
      <c r="O7" s="268" t="s">
        <v>519</v>
      </c>
      <c r="P7" s="268" t="s">
        <v>520</v>
      </c>
      <c r="Q7" s="269" t="s">
        <v>521</v>
      </c>
      <c r="R7" s="270" t="s">
        <v>518</v>
      </c>
      <c r="S7" s="268" t="s">
        <v>519</v>
      </c>
      <c r="T7" s="268" t="s">
        <v>520</v>
      </c>
      <c r="U7" s="271" t="s">
        <v>521</v>
      </c>
    </row>
    <row r="8" spans="1:21" ht="15" customHeight="1">
      <c r="A8" s="117"/>
      <c r="B8" s="253" t="s">
        <v>152</v>
      </c>
      <c r="C8" s="219" t="s">
        <v>522</v>
      </c>
      <c r="D8" s="220" t="s">
        <v>39</v>
      </c>
      <c r="E8" s="221" t="s">
        <v>523</v>
      </c>
      <c r="F8" s="222" t="s">
        <v>524</v>
      </c>
      <c r="G8" s="254">
        <f aca="true" t="shared" si="0" ref="G8:G19">M8+Q8+U8</f>
        <v>8975.96</v>
      </c>
      <c r="H8" s="246"/>
      <c r="J8" s="272">
        <v>1000</v>
      </c>
      <c r="K8" s="224">
        <v>1000</v>
      </c>
      <c r="L8" s="224">
        <v>1000</v>
      </c>
      <c r="M8" s="225">
        <f aca="true" t="shared" si="1" ref="M8:M19">SUM(J8:L8)</f>
        <v>3000</v>
      </c>
      <c r="N8" s="223">
        <v>1000</v>
      </c>
      <c r="O8" s="224">
        <v>1000</v>
      </c>
      <c r="P8" s="224">
        <v>975.96</v>
      </c>
      <c r="Q8" s="225">
        <f aca="true" t="shared" si="2" ref="Q8:Q19">SUM(N8:P8)</f>
        <v>2975.96</v>
      </c>
      <c r="R8" s="223">
        <v>1000</v>
      </c>
      <c r="S8" s="224">
        <v>1000</v>
      </c>
      <c r="T8" s="224">
        <v>1000</v>
      </c>
      <c r="U8" s="273">
        <f aca="true" t="shared" si="3" ref="U8:U19">SUM(R8:T8)</f>
        <v>3000</v>
      </c>
    </row>
    <row r="9" spans="1:21" ht="15" customHeight="1">
      <c r="A9" s="117"/>
      <c r="B9" s="255" t="s">
        <v>427</v>
      </c>
      <c r="C9" s="226" t="s">
        <v>525</v>
      </c>
      <c r="D9" s="227" t="s">
        <v>25</v>
      </c>
      <c r="E9" s="228" t="s">
        <v>243</v>
      </c>
      <c r="F9" s="229" t="s">
        <v>244</v>
      </c>
      <c r="G9" s="256">
        <f t="shared" si="0"/>
        <v>8800.720000000001</v>
      </c>
      <c r="H9" s="246"/>
      <c r="J9" s="274">
        <v>1000</v>
      </c>
      <c r="K9" s="231">
        <v>1000</v>
      </c>
      <c r="L9" s="232">
        <v>992.81</v>
      </c>
      <c r="M9" s="233">
        <f t="shared" si="1"/>
        <v>2992.81</v>
      </c>
      <c r="N9" s="230">
        <v>1000</v>
      </c>
      <c r="O9" s="231">
        <v>869.57</v>
      </c>
      <c r="P9" s="232">
        <v>1000</v>
      </c>
      <c r="Q9" s="233">
        <f t="shared" si="2"/>
        <v>2869.57</v>
      </c>
      <c r="R9" s="230">
        <v>1000</v>
      </c>
      <c r="S9" s="231">
        <v>1000</v>
      </c>
      <c r="T9" s="232">
        <v>938.34</v>
      </c>
      <c r="U9" s="275">
        <f t="shared" si="3"/>
        <v>2938.34</v>
      </c>
    </row>
    <row r="10" spans="1:21" ht="15" customHeight="1">
      <c r="A10" s="117"/>
      <c r="B10" s="255" t="s">
        <v>430</v>
      </c>
      <c r="C10" s="234" t="s">
        <v>526</v>
      </c>
      <c r="D10" s="235" t="s">
        <v>39</v>
      </c>
      <c r="E10" s="236" t="s">
        <v>527</v>
      </c>
      <c r="F10" s="237" t="s">
        <v>528</v>
      </c>
      <c r="G10" s="257">
        <f t="shared" si="0"/>
        <v>8669.74</v>
      </c>
      <c r="H10" s="246"/>
      <c r="J10" s="274">
        <v>1000</v>
      </c>
      <c r="K10" s="231">
        <v>1000</v>
      </c>
      <c r="L10" s="231">
        <v>893.2</v>
      </c>
      <c r="M10" s="238">
        <f t="shared" si="1"/>
        <v>2893.2</v>
      </c>
      <c r="N10" s="230">
        <v>940.03</v>
      </c>
      <c r="O10" s="231">
        <v>1000</v>
      </c>
      <c r="P10" s="231">
        <v>927.36</v>
      </c>
      <c r="Q10" s="238">
        <f t="shared" si="2"/>
        <v>2867.39</v>
      </c>
      <c r="R10" s="230">
        <v>1000</v>
      </c>
      <c r="S10" s="231">
        <v>1000</v>
      </c>
      <c r="T10" s="231">
        <v>909.15</v>
      </c>
      <c r="U10" s="276">
        <f t="shared" si="3"/>
        <v>2909.15</v>
      </c>
    </row>
    <row r="11" spans="1:21" ht="15" customHeight="1">
      <c r="A11" s="117"/>
      <c r="B11" s="258" t="s">
        <v>433</v>
      </c>
      <c r="C11" s="226" t="s">
        <v>529</v>
      </c>
      <c r="D11" s="227" t="s">
        <v>530</v>
      </c>
      <c r="E11" s="228" t="s">
        <v>385</v>
      </c>
      <c r="F11" s="229" t="s">
        <v>386</v>
      </c>
      <c r="G11" s="256">
        <f t="shared" si="0"/>
        <v>8648.16</v>
      </c>
      <c r="H11" s="246"/>
      <c r="J11" s="274">
        <v>991.42</v>
      </c>
      <c r="K11" s="231">
        <v>954.55</v>
      </c>
      <c r="L11" s="231">
        <v>976.99</v>
      </c>
      <c r="M11" s="238">
        <f t="shared" si="1"/>
        <v>2922.96</v>
      </c>
      <c r="N11" s="230">
        <v>1000</v>
      </c>
      <c r="O11" s="231">
        <v>933.33</v>
      </c>
      <c r="P11" s="231">
        <v>971.76</v>
      </c>
      <c r="Q11" s="238">
        <f t="shared" si="2"/>
        <v>2905.09</v>
      </c>
      <c r="R11" s="230">
        <v>943.94</v>
      </c>
      <c r="S11" s="231">
        <v>904.76</v>
      </c>
      <c r="T11" s="231">
        <v>971.41</v>
      </c>
      <c r="U11" s="276">
        <f t="shared" si="3"/>
        <v>2820.11</v>
      </c>
    </row>
    <row r="12" spans="1:21" ht="15" customHeight="1">
      <c r="A12" s="117"/>
      <c r="B12" s="258" t="s">
        <v>437</v>
      </c>
      <c r="C12" s="234" t="s">
        <v>531</v>
      </c>
      <c r="D12" s="239" t="s">
        <v>530</v>
      </c>
      <c r="E12" s="236" t="s">
        <v>532</v>
      </c>
      <c r="F12" s="237" t="s">
        <v>533</v>
      </c>
      <c r="G12" s="257">
        <f t="shared" si="0"/>
        <v>7951.75</v>
      </c>
      <c r="H12" s="246"/>
      <c r="J12" s="274">
        <v>719.65</v>
      </c>
      <c r="K12" s="231">
        <v>1000</v>
      </c>
      <c r="L12" s="231">
        <v>911.89</v>
      </c>
      <c r="M12" s="238">
        <f t="shared" si="1"/>
        <v>2631.54</v>
      </c>
      <c r="N12" s="230">
        <v>863.97</v>
      </c>
      <c r="O12" s="231">
        <v>882.35</v>
      </c>
      <c r="P12" s="231">
        <v>882.88</v>
      </c>
      <c r="Q12" s="238">
        <f t="shared" si="2"/>
        <v>2629.2000000000003</v>
      </c>
      <c r="R12" s="230">
        <v>823.95</v>
      </c>
      <c r="S12" s="231">
        <v>1000</v>
      </c>
      <c r="T12" s="231">
        <v>867.06</v>
      </c>
      <c r="U12" s="276">
        <f t="shared" si="3"/>
        <v>2691.01</v>
      </c>
    </row>
    <row r="13" spans="1:21" ht="15" customHeight="1">
      <c r="A13" s="117"/>
      <c r="B13" s="258" t="s">
        <v>440</v>
      </c>
      <c r="C13" s="234" t="s">
        <v>534</v>
      </c>
      <c r="D13" s="239" t="s">
        <v>39</v>
      </c>
      <c r="E13" s="236" t="s">
        <v>523</v>
      </c>
      <c r="F13" s="237" t="s">
        <v>524</v>
      </c>
      <c r="G13" s="257">
        <f t="shared" si="0"/>
        <v>7926.86</v>
      </c>
      <c r="H13" s="246"/>
      <c r="J13" s="274">
        <v>962.75</v>
      </c>
      <c r="K13" s="231">
        <v>1000</v>
      </c>
      <c r="L13" s="231">
        <v>747.97</v>
      </c>
      <c r="M13" s="238">
        <f t="shared" si="1"/>
        <v>2710.7200000000003</v>
      </c>
      <c r="N13" s="230">
        <v>913.58</v>
      </c>
      <c r="O13" s="231">
        <v>1000</v>
      </c>
      <c r="P13" s="231">
        <v>801.11</v>
      </c>
      <c r="Q13" s="238">
        <f t="shared" si="2"/>
        <v>2714.69</v>
      </c>
      <c r="R13" s="230">
        <v>975.82</v>
      </c>
      <c r="S13" s="231">
        <v>733.33</v>
      </c>
      <c r="T13" s="231">
        <v>792.3</v>
      </c>
      <c r="U13" s="276">
        <f t="shared" si="3"/>
        <v>2501.45</v>
      </c>
    </row>
    <row r="14" spans="1:21" ht="15" customHeight="1">
      <c r="A14" s="117"/>
      <c r="B14" s="259" t="s">
        <v>442</v>
      </c>
      <c r="C14" s="234" t="s">
        <v>535</v>
      </c>
      <c r="D14" s="235" t="s">
        <v>25</v>
      </c>
      <c r="E14" s="236" t="s">
        <v>243</v>
      </c>
      <c r="F14" s="240" t="s">
        <v>244</v>
      </c>
      <c r="G14" s="260">
        <f t="shared" si="0"/>
        <v>7473.74</v>
      </c>
      <c r="H14" s="241"/>
      <c r="I14" s="241"/>
      <c r="J14" s="277">
        <v>770.77</v>
      </c>
      <c r="K14" s="231">
        <v>789.47</v>
      </c>
      <c r="L14" s="231">
        <v>825.94</v>
      </c>
      <c r="M14" s="243">
        <f t="shared" si="1"/>
        <v>2386.1800000000003</v>
      </c>
      <c r="N14" s="242">
        <v>835.98</v>
      </c>
      <c r="O14" s="231">
        <v>1000</v>
      </c>
      <c r="P14" s="231">
        <v>789.92</v>
      </c>
      <c r="Q14" s="243">
        <f t="shared" si="2"/>
        <v>2625.9</v>
      </c>
      <c r="R14" s="242">
        <v>988.46</v>
      </c>
      <c r="S14" s="231">
        <v>761.9</v>
      </c>
      <c r="T14" s="231">
        <v>711.3</v>
      </c>
      <c r="U14" s="278">
        <f t="shared" si="3"/>
        <v>2461.66</v>
      </c>
    </row>
    <row r="15" spans="1:21" ht="15" customHeight="1">
      <c r="A15" s="117"/>
      <c r="B15" s="259" t="s">
        <v>444</v>
      </c>
      <c r="C15" s="234" t="s">
        <v>536</v>
      </c>
      <c r="D15" s="235" t="s">
        <v>530</v>
      </c>
      <c r="E15" s="236" t="s">
        <v>537</v>
      </c>
      <c r="F15" s="240" t="s">
        <v>538</v>
      </c>
      <c r="G15" s="260">
        <f t="shared" si="0"/>
        <v>6724.61</v>
      </c>
      <c r="H15" s="241"/>
      <c r="I15" s="241"/>
      <c r="J15" s="279">
        <v>839.6</v>
      </c>
      <c r="K15" s="231">
        <v>818.18</v>
      </c>
      <c r="L15" s="231">
        <v>909.89</v>
      </c>
      <c r="M15" s="243">
        <f t="shared" si="1"/>
        <v>2567.67</v>
      </c>
      <c r="N15" s="244">
        <v>810.66</v>
      </c>
      <c r="O15" s="231">
        <v>764.71</v>
      </c>
      <c r="P15" s="231">
        <v>821.91</v>
      </c>
      <c r="Q15" s="243">
        <f t="shared" si="2"/>
        <v>2397.2799999999997</v>
      </c>
      <c r="R15" s="244">
        <v>792.42</v>
      </c>
      <c r="S15" s="231">
        <v>350</v>
      </c>
      <c r="T15" s="231">
        <v>617.24</v>
      </c>
      <c r="U15" s="278">
        <f t="shared" si="3"/>
        <v>1759.66</v>
      </c>
    </row>
    <row r="16" spans="1:21" ht="15" customHeight="1">
      <c r="A16" s="117"/>
      <c r="B16" s="259" t="s">
        <v>447</v>
      </c>
      <c r="C16" s="234" t="s">
        <v>539</v>
      </c>
      <c r="D16" s="235" t="s">
        <v>540</v>
      </c>
      <c r="E16" s="236" t="s">
        <v>234</v>
      </c>
      <c r="F16" s="240" t="s">
        <v>235</v>
      </c>
      <c r="G16" s="260">
        <f t="shared" si="0"/>
        <v>6391.99</v>
      </c>
      <c r="H16" s="241"/>
      <c r="I16" s="241"/>
      <c r="J16" s="279">
        <v>1000</v>
      </c>
      <c r="K16" s="231">
        <v>789.47</v>
      </c>
      <c r="L16" s="231">
        <v>726.32</v>
      </c>
      <c r="M16" s="243">
        <f t="shared" si="1"/>
        <v>2515.79</v>
      </c>
      <c r="N16" s="244">
        <v>687.83</v>
      </c>
      <c r="O16" s="231">
        <v>608.7</v>
      </c>
      <c r="P16" s="231">
        <v>651.44</v>
      </c>
      <c r="Q16" s="243">
        <f t="shared" si="2"/>
        <v>1947.9700000000003</v>
      </c>
      <c r="R16" s="244">
        <v>864.36</v>
      </c>
      <c r="S16" s="231">
        <v>500</v>
      </c>
      <c r="T16" s="231">
        <v>563.87</v>
      </c>
      <c r="U16" s="278">
        <f t="shared" si="3"/>
        <v>1928.23</v>
      </c>
    </row>
    <row r="17" spans="1:21" ht="15" customHeight="1">
      <c r="A17" s="117"/>
      <c r="B17" s="259" t="s">
        <v>451</v>
      </c>
      <c r="C17" s="234" t="s">
        <v>541</v>
      </c>
      <c r="D17" s="235" t="s">
        <v>25</v>
      </c>
      <c r="E17" s="236" t="s">
        <v>243</v>
      </c>
      <c r="F17" s="240" t="s">
        <v>244</v>
      </c>
      <c r="G17" s="260">
        <f t="shared" si="0"/>
        <v>5498.7699999999995</v>
      </c>
      <c r="H17" s="241"/>
      <c r="I17" s="241"/>
      <c r="J17" s="279">
        <v>875.54</v>
      </c>
      <c r="K17" s="231">
        <v>590.91</v>
      </c>
      <c r="L17" s="231">
        <v>601.53</v>
      </c>
      <c r="M17" s="243">
        <f t="shared" si="1"/>
        <v>2067.9799999999996</v>
      </c>
      <c r="N17" s="244">
        <v>626.69</v>
      </c>
      <c r="O17" s="231">
        <v>478.26</v>
      </c>
      <c r="P17" s="231">
        <v>596.68</v>
      </c>
      <c r="Q17" s="243">
        <f t="shared" si="2"/>
        <v>1701.63</v>
      </c>
      <c r="R17" s="244">
        <v>546.97</v>
      </c>
      <c r="S17" s="231">
        <v>550</v>
      </c>
      <c r="T17" s="231">
        <v>632.19</v>
      </c>
      <c r="U17" s="278">
        <f t="shared" si="3"/>
        <v>1729.16</v>
      </c>
    </row>
    <row r="18" spans="1:21" ht="15" customHeight="1">
      <c r="A18" s="117"/>
      <c r="B18" s="259" t="s">
        <v>453</v>
      </c>
      <c r="C18" s="234" t="s">
        <v>542</v>
      </c>
      <c r="D18" s="235" t="s">
        <v>25</v>
      </c>
      <c r="E18" s="236" t="s">
        <v>243</v>
      </c>
      <c r="F18" s="240" t="s">
        <v>244</v>
      </c>
      <c r="G18" s="260">
        <f t="shared" si="0"/>
        <v>4855.879999999999</v>
      </c>
      <c r="H18" s="241"/>
      <c r="I18" s="241"/>
      <c r="J18" s="279">
        <v>645.95</v>
      </c>
      <c r="K18" s="231">
        <v>454.55</v>
      </c>
      <c r="L18" s="231">
        <v>517.02</v>
      </c>
      <c r="M18" s="243">
        <f t="shared" si="1"/>
        <v>1617.52</v>
      </c>
      <c r="N18" s="244">
        <v>669.12</v>
      </c>
      <c r="O18" s="231">
        <v>529.41</v>
      </c>
      <c r="P18" s="231">
        <v>472.11</v>
      </c>
      <c r="Q18" s="243">
        <f t="shared" si="2"/>
        <v>1670.6399999999999</v>
      </c>
      <c r="R18" s="244">
        <v>725.39</v>
      </c>
      <c r="S18" s="231">
        <v>400</v>
      </c>
      <c r="T18" s="231">
        <v>442.33</v>
      </c>
      <c r="U18" s="278">
        <f t="shared" si="3"/>
        <v>1567.7199999999998</v>
      </c>
    </row>
    <row r="19" spans="1:21" ht="15" customHeight="1" thickBot="1">
      <c r="A19" s="117"/>
      <c r="B19" s="261" t="s">
        <v>456</v>
      </c>
      <c r="C19" s="262" t="s">
        <v>543</v>
      </c>
      <c r="D19" s="263" t="s">
        <v>540</v>
      </c>
      <c r="E19" s="264" t="s">
        <v>234</v>
      </c>
      <c r="F19" s="265" t="s">
        <v>235</v>
      </c>
      <c r="G19" s="266">
        <f t="shared" si="0"/>
        <v>4440.13</v>
      </c>
      <c r="H19" s="241"/>
      <c r="I19" s="241"/>
      <c r="J19" s="280">
        <v>796.85</v>
      </c>
      <c r="K19" s="281">
        <v>863.64</v>
      </c>
      <c r="L19" s="281">
        <v>740.61</v>
      </c>
      <c r="M19" s="282">
        <f t="shared" si="1"/>
        <v>2401.1</v>
      </c>
      <c r="N19" s="283">
        <v>442.28</v>
      </c>
      <c r="O19" s="281">
        <v>0</v>
      </c>
      <c r="P19" s="281">
        <v>0</v>
      </c>
      <c r="Q19" s="282">
        <f t="shared" si="2"/>
        <v>442.28</v>
      </c>
      <c r="R19" s="283">
        <v>621.76</v>
      </c>
      <c r="S19" s="281">
        <v>533.33</v>
      </c>
      <c r="T19" s="281">
        <v>441.66</v>
      </c>
      <c r="U19" s="284">
        <f t="shared" si="3"/>
        <v>1596.7500000000002</v>
      </c>
    </row>
    <row r="20" spans="10:13" ht="12.75">
      <c r="J20"/>
      <c r="K20"/>
      <c r="L20"/>
      <c r="M20"/>
    </row>
    <row r="21" spans="10:13" ht="12.75">
      <c r="J21"/>
      <c r="K21"/>
      <c r="L21"/>
      <c r="M21"/>
    </row>
    <row r="22" spans="10:13" ht="12.75">
      <c r="J22"/>
      <c r="K22"/>
      <c r="L22"/>
      <c r="M22"/>
    </row>
    <row r="23" spans="10:13" ht="12.75">
      <c r="J23"/>
      <c r="K23"/>
      <c r="L23"/>
      <c r="M23"/>
    </row>
    <row r="24" spans="10:13" ht="12.75">
      <c r="J24"/>
      <c r="K24"/>
      <c r="L24"/>
      <c r="M24"/>
    </row>
    <row r="25" spans="10:13" ht="12.75">
      <c r="J25"/>
      <c r="K25"/>
      <c r="L25"/>
      <c r="M25"/>
    </row>
    <row r="26" spans="10:13" ht="12.75">
      <c r="J26"/>
      <c r="K26"/>
      <c r="L26"/>
      <c r="M26"/>
    </row>
    <row r="27" spans="10:13" ht="12.75">
      <c r="J27"/>
      <c r="K27"/>
      <c r="L27"/>
      <c r="M27"/>
    </row>
    <row r="28" spans="10:13" ht="12.75">
      <c r="J28"/>
      <c r="K28"/>
      <c r="L28"/>
      <c r="M28"/>
    </row>
    <row r="29" spans="10:13" ht="12.75">
      <c r="J29"/>
      <c r="K29"/>
      <c r="L29"/>
      <c r="M29"/>
    </row>
    <row r="30" spans="10:13" ht="12.75">
      <c r="J30"/>
      <c r="K30"/>
      <c r="L30"/>
      <c r="M30"/>
    </row>
    <row r="31" spans="10:13" ht="12.75">
      <c r="J31"/>
      <c r="K31"/>
      <c r="L31"/>
      <c r="M31"/>
    </row>
    <row r="32" spans="10:13" ht="12.75">
      <c r="J32"/>
      <c r="K32"/>
      <c r="L32"/>
      <c r="M32"/>
    </row>
    <row r="33" spans="10:13" ht="12.75">
      <c r="J33"/>
      <c r="K33"/>
      <c r="L33"/>
      <c r="M33"/>
    </row>
    <row r="34" spans="10:13" ht="12.75">
      <c r="J34"/>
      <c r="K34"/>
      <c r="L34"/>
      <c r="M34"/>
    </row>
    <row r="35" spans="10:13" ht="12.75">
      <c r="J35"/>
      <c r="K35"/>
      <c r="L35"/>
      <c r="M35"/>
    </row>
    <row r="36" spans="10:13" ht="12.75">
      <c r="J36"/>
      <c r="K36"/>
      <c r="L36"/>
      <c r="M36"/>
    </row>
    <row r="37" spans="10:13" ht="12.75">
      <c r="J37"/>
      <c r="K37"/>
      <c r="L37"/>
      <c r="M37"/>
    </row>
    <row r="38" spans="10:13" ht="12.75">
      <c r="J38"/>
      <c r="K38"/>
      <c r="L38"/>
      <c r="M38"/>
    </row>
    <row r="39" spans="10:13" ht="12.75">
      <c r="J39"/>
      <c r="K39"/>
      <c r="L39"/>
      <c r="M39"/>
    </row>
    <row r="40" spans="10:13" ht="12.75">
      <c r="J40"/>
      <c r="K40"/>
      <c r="L40"/>
      <c r="M40"/>
    </row>
    <row r="41" spans="10:13" ht="12.75">
      <c r="J41"/>
      <c r="K41"/>
      <c r="L41"/>
      <c r="M41"/>
    </row>
    <row r="42" spans="10:13" ht="12.75">
      <c r="J42"/>
      <c r="K42"/>
      <c r="L42"/>
      <c r="M42"/>
    </row>
    <row r="43" spans="10:13" ht="12.75">
      <c r="J43"/>
      <c r="K43"/>
      <c r="L43"/>
      <c r="M43"/>
    </row>
    <row r="44" spans="10:13" ht="12.75">
      <c r="J44"/>
      <c r="K44"/>
      <c r="L44"/>
      <c r="M44"/>
    </row>
    <row r="45" spans="10:13" ht="12.75">
      <c r="J45"/>
      <c r="K45"/>
      <c r="L45"/>
      <c r="M45"/>
    </row>
    <row r="46" spans="10:13" ht="12.75">
      <c r="J46"/>
      <c r="K46"/>
      <c r="L46"/>
      <c r="M46"/>
    </row>
    <row r="47" spans="10:13" ht="12.75">
      <c r="J47"/>
      <c r="K47"/>
      <c r="L47"/>
      <c r="M47"/>
    </row>
    <row r="48" spans="10:13" ht="12.75">
      <c r="J48"/>
      <c r="K48"/>
      <c r="L48"/>
      <c r="M48"/>
    </row>
    <row r="49" spans="10:13" ht="12.75">
      <c r="J49"/>
      <c r="K49"/>
      <c r="L49"/>
      <c r="M49"/>
    </row>
    <row r="50" spans="10:13" ht="12.75">
      <c r="J50"/>
      <c r="K50"/>
      <c r="L50"/>
      <c r="M50"/>
    </row>
    <row r="51" spans="10:13" ht="12.75">
      <c r="J51"/>
      <c r="K51"/>
      <c r="L51"/>
      <c r="M51"/>
    </row>
    <row r="52" spans="10:13" ht="12.75">
      <c r="J52"/>
      <c r="K52"/>
      <c r="L52"/>
      <c r="M52"/>
    </row>
    <row r="53" spans="10:13" ht="12.75">
      <c r="J53"/>
      <c r="K53"/>
      <c r="L53"/>
      <c r="M53"/>
    </row>
    <row r="54" spans="10:13" ht="12.75">
      <c r="J54"/>
      <c r="K54"/>
      <c r="L54"/>
      <c r="M54"/>
    </row>
    <row r="55" spans="10:13" ht="12.75">
      <c r="J55"/>
      <c r="K55"/>
      <c r="L55"/>
      <c r="M55"/>
    </row>
    <row r="56" spans="10:13" ht="12.75">
      <c r="J56"/>
      <c r="K56"/>
      <c r="L56"/>
      <c r="M56"/>
    </row>
    <row r="57" spans="10:13" ht="12.75">
      <c r="J57"/>
      <c r="K57"/>
      <c r="L57"/>
      <c r="M57"/>
    </row>
    <row r="58" spans="10:13" ht="12.75">
      <c r="J58"/>
      <c r="K58"/>
      <c r="L58"/>
      <c r="M58"/>
    </row>
    <row r="59" spans="10:13" ht="12.75">
      <c r="J59"/>
      <c r="K59"/>
      <c r="L59"/>
      <c r="M59"/>
    </row>
    <row r="60" spans="10:13" ht="12.75">
      <c r="J60"/>
      <c r="K60"/>
      <c r="L60"/>
      <c r="M60"/>
    </row>
    <row r="61" spans="10:13" ht="12.75">
      <c r="J61"/>
      <c r="K61"/>
      <c r="L61"/>
      <c r="M61"/>
    </row>
    <row r="62" spans="10:13" ht="12.75">
      <c r="J62"/>
      <c r="K62"/>
      <c r="L62"/>
      <c r="M62"/>
    </row>
    <row r="63" spans="10:13" ht="12.75">
      <c r="J63"/>
      <c r="K63"/>
      <c r="L63"/>
      <c r="M63"/>
    </row>
    <row r="64" spans="10:13" ht="12.75">
      <c r="J64"/>
      <c r="K64"/>
      <c r="L64"/>
      <c r="M64"/>
    </row>
    <row r="65" spans="10:13" ht="12.75">
      <c r="J65"/>
      <c r="K65"/>
      <c r="L65"/>
      <c r="M65"/>
    </row>
    <row r="66" spans="10:13" ht="12.75">
      <c r="J66"/>
      <c r="K66"/>
      <c r="L66"/>
      <c r="M66"/>
    </row>
    <row r="67" spans="10:13" ht="12.75">
      <c r="J67"/>
      <c r="K67"/>
      <c r="L67"/>
      <c r="M67"/>
    </row>
    <row r="68" spans="10:13" ht="12.75">
      <c r="J68"/>
      <c r="K68"/>
      <c r="L68"/>
      <c r="M68"/>
    </row>
    <row r="69" spans="10:13" ht="12.75">
      <c r="J69"/>
      <c r="K69"/>
      <c r="L69"/>
      <c r="M69"/>
    </row>
    <row r="70" spans="10:13" ht="12.75">
      <c r="J70"/>
      <c r="K70"/>
      <c r="L70"/>
      <c r="M70"/>
    </row>
    <row r="71" spans="10:13" ht="12.75">
      <c r="J71"/>
      <c r="K71"/>
      <c r="L71"/>
      <c r="M71"/>
    </row>
    <row r="72" spans="10:13" ht="12.75">
      <c r="J72"/>
      <c r="K72"/>
      <c r="L72"/>
      <c r="M72"/>
    </row>
    <row r="73" spans="10:13" ht="12.75">
      <c r="J73"/>
      <c r="K73"/>
      <c r="L73"/>
      <c r="M73"/>
    </row>
    <row r="74" spans="10:13" ht="12.75">
      <c r="J74"/>
      <c r="K74"/>
      <c r="L74"/>
      <c r="M74"/>
    </row>
    <row r="75" spans="10:13" ht="12.75">
      <c r="J75"/>
      <c r="K75"/>
      <c r="L75"/>
      <c r="M75"/>
    </row>
    <row r="76" spans="10:13" ht="12.75">
      <c r="J76"/>
      <c r="K76"/>
      <c r="L76"/>
      <c r="M76"/>
    </row>
    <row r="77" spans="10:13" ht="12.75">
      <c r="J77"/>
      <c r="K77"/>
      <c r="L77"/>
      <c r="M77"/>
    </row>
    <row r="78" spans="10:13" ht="12.75">
      <c r="J78"/>
      <c r="K78"/>
      <c r="L78"/>
      <c r="M78"/>
    </row>
    <row r="79" spans="10:13" ht="12.75">
      <c r="J79"/>
      <c r="K79"/>
      <c r="L79"/>
      <c r="M79"/>
    </row>
    <row r="80" spans="10:13" ht="12.75">
      <c r="J80"/>
      <c r="K80"/>
      <c r="L80"/>
      <c r="M80"/>
    </row>
    <row r="81" spans="10:13" ht="12.75">
      <c r="J81"/>
      <c r="K81"/>
      <c r="L81"/>
      <c r="M81"/>
    </row>
    <row r="82" spans="10:13" ht="12.75">
      <c r="J82"/>
      <c r="K82"/>
      <c r="L82"/>
      <c r="M82"/>
    </row>
    <row r="83" spans="10:13" ht="12.75">
      <c r="J83"/>
      <c r="K83"/>
      <c r="L83"/>
      <c r="M83"/>
    </row>
    <row r="84" spans="10:13" ht="12.75">
      <c r="J84"/>
      <c r="K84"/>
      <c r="L84"/>
      <c r="M84"/>
    </row>
    <row r="85" spans="10:13" ht="12.75">
      <c r="J85"/>
      <c r="K85"/>
      <c r="L85"/>
      <c r="M85"/>
    </row>
    <row r="86" spans="10:13" ht="12.75">
      <c r="J86"/>
      <c r="K86"/>
      <c r="L86"/>
      <c r="M86"/>
    </row>
    <row r="87" spans="10:13" ht="12.75">
      <c r="J87"/>
      <c r="K87"/>
      <c r="L87"/>
      <c r="M87"/>
    </row>
    <row r="88" spans="10:13" ht="12.75">
      <c r="J88"/>
      <c r="K88"/>
      <c r="L88"/>
      <c r="M88"/>
    </row>
    <row r="89" spans="10:13" ht="12.75">
      <c r="J89"/>
      <c r="K89"/>
      <c r="L89"/>
      <c r="M89"/>
    </row>
    <row r="90" spans="10:13" ht="12.75">
      <c r="J90"/>
      <c r="K90"/>
      <c r="L90"/>
      <c r="M90"/>
    </row>
    <row r="91" spans="10:13" ht="12.75">
      <c r="J91"/>
      <c r="K91"/>
      <c r="L91"/>
      <c r="M91"/>
    </row>
    <row r="92" spans="10:13" ht="12.75">
      <c r="J92"/>
      <c r="K92"/>
      <c r="L92"/>
      <c r="M92"/>
    </row>
    <row r="93" spans="10:13" ht="12.75">
      <c r="J93"/>
      <c r="K93"/>
      <c r="L93"/>
      <c r="M93"/>
    </row>
    <row r="94" spans="10:13" ht="12.75">
      <c r="J94"/>
      <c r="K94"/>
      <c r="L94"/>
      <c r="M94"/>
    </row>
    <row r="95" spans="10:13" ht="12.75">
      <c r="J95"/>
      <c r="K95"/>
      <c r="L95"/>
      <c r="M95"/>
    </row>
    <row r="96" spans="10:13" ht="12.75">
      <c r="J96"/>
      <c r="K96"/>
      <c r="L96"/>
      <c r="M96"/>
    </row>
  </sheetData>
  <sheetProtection/>
  <mergeCells count="3">
    <mergeCell ref="B1:S1"/>
    <mergeCell ref="B2:S2"/>
    <mergeCell ref="B6:G6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2020-08-25T06:05:02Z</cp:lastPrinted>
  <dcterms:created xsi:type="dcterms:W3CDTF">2006-10-01T09:42:14Z</dcterms:created>
  <dcterms:modified xsi:type="dcterms:W3CDTF">2020-12-10T10:45:26Z</dcterms:modified>
  <cp:category/>
  <cp:version/>
  <cp:contentType/>
  <cp:contentStatus/>
</cp:coreProperties>
</file>