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codeName="ThisWorkbook1"/>
  <mc:AlternateContent xmlns:mc="http://schemas.openxmlformats.org/markup-compatibility/2006">
    <mc:Choice Requires="x15">
      <x15ac:absPath xmlns:x15ac="http://schemas.microsoft.com/office/spreadsheetml/2010/11/ac" url="/Users/f.memet/Downloads/"/>
    </mc:Choice>
  </mc:AlternateContent>
  <xr:revisionPtr revIDLastSave="0" documentId="8_{5D193799-0213-3B48-BF9F-7259347710C0}" xr6:coauthVersionLast="47" xr6:coauthVersionMax="47" xr10:uidLastSave="{00000000-0000-0000-0000-000000000000}"/>
  <bookViews>
    <workbookView xWindow="0" yWindow="500" windowWidth="28800" windowHeight="15620" xr2:uid="{00000000-000D-0000-FFFF-FFFF00000000}"/>
  </bookViews>
  <sheets>
    <sheet name="F3F" sheetId="2" r:id="rId1"/>
    <sheet name="F3Q" sheetId="3" r:id="rId2"/>
    <sheet name="Electro7" sheetId="4" r:id="rId3"/>
    <sheet name="VLI" sheetId="5" r:id="rId4"/>
    <sheet name="FF2000" sheetId="6" r:id="rId5"/>
    <sheet name="F3A" sheetId="8" r:id="rId6"/>
    <sheet name="F9U" sheetId="9" r:id="rId7"/>
    <sheet name="Maquettes" sheetId="10" r:id="rId8"/>
    <sheet name="Racer" sheetId="11" r:id="rId9"/>
    <sheet name="F5J" sheetId="12" r:id="rId10"/>
    <sheet name="F3K" sheetId="13" r:id="rId11"/>
    <sheet name="F1E" sheetId="14" r:id="rId12"/>
    <sheet name="F3J" sheetId="15" r:id="rId13"/>
    <sheet name="VLE" sheetId="16" r:id="rId14"/>
    <sheet name="VCC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fly1">#REF!</definedName>
    <definedName name="_fly1_1">NA()</definedName>
    <definedName name="_fly2">#REF!</definedName>
    <definedName name="_fly2_1">NA()</definedName>
    <definedName name="_Key1">#REF!</definedName>
    <definedName name="_M1">#REF!</definedName>
    <definedName name="_M1_1">NA()</definedName>
    <definedName name="_M2">#REF!</definedName>
    <definedName name="_M2_1">NA()</definedName>
    <definedName name="_M3">#REF!</definedName>
    <definedName name="_M3_1">NA()</definedName>
    <definedName name="_M4">#REF!</definedName>
    <definedName name="_M4_1">NA()</definedName>
    <definedName name="_M5">#REF!</definedName>
    <definedName name="_M5_1">NA()</definedName>
    <definedName name="_M6">#REF!</definedName>
    <definedName name="_M6_1">NA()</definedName>
    <definedName name="_NC2">#REF!</definedName>
    <definedName name="_NC2_1">'[1]vol 2 juges F4C'!$H$2</definedName>
    <definedName name="_NC2_2">#REF!</definedName>
    <definedName name="_NC2_3">#REF!</definedName>
    <definedName name="_NC2_4">#REF!</definedName>
    <definedName name="_NC2_5">#REF!</definedName>
    <definedName name="_NC2_6">NA()</definedName>
    <definedName name="_NC3">#REF!</definedName>
    <definedName name="_NC3_1">'[1]vol 3 juges F4C'!$H$2</definedName>
    <definedName name="_NC3_2">#REF!</definedName>
    <definedName name="_NC3_3">#REF!</definedName>
    <definedName name="_NC3_4">#REF!</definedName>
    <definedName name="_NC3_5">#REF!</definedName>
    <definedName name="_NC3_6">NA()</definedName>
    <definedName name="_Order1">255</definedName>
    <definedName name="_Sort">#REF!</definedName>
    <definedName name="_vol1">#REF!</definedName>
    <definedName name="_vol1_1">[2]Résultats!$J$3:$J$22</definedName>
    <definedName name="_vol1_2">#REF!</definedName>
    <definedName name="_vol1_3">#REF!</definedName>
    <definedName name="_vol1_4">#REF!</definedName>
    <definedName name="_vol1_5">#REF!</definedName>
    <definedName name="_vol1_6">NA()</definedName>
    <definedName name="_vol2">#REF!</definedName>
    <definedName name="_vol2_1">[2]Résultats!$K$3:$K$22</definedName>
    <definedName name="_vol2_2">#REF!</definedName>
    <definedName name="_vol2_3">#REF!</definedName>
    <definedName name="_vol2_4">#REF!</definedName>
    <definedName name="_vol2_5">#REF!</definedName>
    <definedName name="_vol2_6">NA()</definedName>
    <definedName name="cat">'[3]Détails des modèles'!$B$4:$B$43</definedName>
    <definedName name="cat_1">'[4]Détails des modèles'!$B$4:$B$43</definedName>
    <definedName name="cat_2">#REF!</definedName>
    <definedName name="cat_3">'[3]Détails des modèles'!$B$4:$B$43</definedName>
    <definedName name="cat_4">NA()</definedName>
    <definedName name="cat_5">'[3]Détails des modèles'!$B$4:$B$43</definedName>
    <definedName name="cat_6">#REF!</definedName>
    <definedName name="Classement">#REF!</definedName>
    <definedName name="Clast">#REF!</definedName>
    <definedName name="Clast_1">NA()</definedName>
    <definedName name="CVOL1">[5]Résultats_CF_Blois_Hélicos!#REF!</definedName>
    <definedName name="CVOL1_1">[6]Résultats_CF_Blois_Hélicos!#REF!</definedName>
    <definedName name="CVOL1_2">#REF!</definedName>
    <definedName name="CVOL1_3">#REF!</definedName>
    <definedName name="CVOL1_4">NA()</definedName>
    <definedName name="CVOL1_5">#REF!</definedName>
    <definedName name="CVOL1_6">[5]Résultats_CF_Blois_Hélicos!#REF!</definedName>
    <definedName name="CVOL2">[5]Résultats_CF_Blois_Hélicos!#REF!</definedName>
    <definedName name="CVOL2_1">[6]Résultats_CF_Blois_Hélicos!#REF!</definedName>
    <definedName name="CVOL2_2">#REF!</definedName>
    <definedName name="CVOL2_3">#REF!</definedName>
    <definedName name="CVOL2_4">NA()</definedName>
    <definedName name="CVOL2_5">[5]Résultats_CF_Blois_Hélicos!#REF!</definedName>
    <definedName name="CVOL2_6">#REF!</definedName>
    <definedName name="CVOL2_7">[5]Résultats_CF_Blois_Hélicos!#REF!</definedName>
    <definedName name="CVstat">[5]Résultats_CF_Blois_Hélicos!#REF!</definedName>
    <definedName name="CVstat_1">[6]Résultats_CF_Blois_Hélicos!#REF!</definedName>
    <definedName name="CVstat_2">#REF!</definedName>
    <definedName name="CVstat_3">#REF!</definedName>
    <definedName name="CVstat_4">NA()</definedName>
    <definedName name="CVstat_5">[5]Résultats_CF_Blois_Hélicos!#REF!</definedName>
    <definedName name="CVstat_6">#REF!</definedName>
    <definedName name="CVstat_7">[5]Résultats_CF_Blois_Hélicos!#REF!</definedName>
    <definedName name="Excel_BuiltIn__FilterDatabase">#REF!</definedName>
    <definedName name="Excel_BuiltIn__FilterDatabase_1">#REF!</definedName>
    <definedName name="Excel_BuiltIn__FilterDatabase_2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NA()</definedName>
    <definedName name="Excel_BuiltIn_Print_Area_1_2">#REF!</definedName>
    <definedName name="Excel_BuiltIn_Print_Area_1_3">#REF!</definedName>
    <definedName name="Excel_BuiltIn_Print_Area_1_4">#REF!</definedName>
    <definedName name="Excel_BuiltIn_Print_Area_1_5">#REF!</definedName>
    <definedName name="Excel_BuiltIn_Print_Area_1_6">#REF!</definedName>
    <definedName name="Excel_BuiltIn_Print_Area_10">#REF!</definedName>
    <definedName name="Excel_BuiltIn_Print_Area_11">#REF!</definedName>
    <definedName name="Excel_BuiltIn_Print_Area_12">#REF!</definedName>
    <definedName name="Excel_BuiltIn_Print_Area_13">#REF!</definedName>
    <definedName name="Excel_BuiltIn_Print_Area_2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7">#REF!</definedName>
    <definedName name="Excel_BuiltIn_Print_Area_8">#REF!</definedName>
    <definedName name="Excel_BuiltIn_Print_Area_9">#REF!</definedName>
    <definedName name="jg">#REF!</definedName>
    <definedName name="jg_1">'[1]vol 3 juges F4C'!$D$7:$D$46</definedName>
    <definedName name="jg_2">#REF!</definedName>
    <definedName name="jg_3">#REF!</definedName>
    <definedName name="jg_4">#REF!</definedName>
    <definedName name="jg_5">#REF!</definedName>
    <definedName name="jg_6">NA()</definedName>
    <definedName name="jgg">#REF!</definedName>
    <definedName name="jgg_1">'[1]vol 3 juges F4C'!$E$7:$E$46</definedName>
    <definedName name="jgg_2">#REF!</definedName>
    <definedName name="jgg_3">#REF!</definedName>
    <definedName name="jgg_4">#REF!</definedName>
    <definedName name="jgg_5">#REF!</definedName>
    <definedName name="jgg_6">NA()</definedName>
    <definedName name="jggg">#REF!</definedName>
    <definedName name="jggg_1">'[1]vol 3 juges F4C'!$H$7:$H$46</definedName>
    <definedName name="jggg_2">#REF!</definedName>
    <definedName name="jggg_3">#REF!</definedName>
    <definedName name="jggg_4">#REF!</definedName>
    <definedName name="jggg_5">#REF!</definedName>
    <definedName name="jggg_6">NA()</definedName>
    <definedName name="jgggg">#REF!</definedName>
    <definedName name="jgggg_1">'[1]vol 3 juges F4C'!$K$7:$K$46</definedName>
    <definedName name="jgggg_2">#REF!</definedName>
    <definedName name="jgggg_3">#REF!</definedName>
    <definedName name="jgggg_4">#REF!</definedName>
    <definedName name="jgggg_5">#REF!</definedName>
    <definedName name="jgggg_6">NA()</definedName>
    <definedName name="jggggg">#REF!</definedName>
    <definedName name="jggggg_1">'[1]vol 3 juges F4C'!$N$7:$N$46</definedName>
    <definedName name="jggggg_2">#REF!</definedName>
    <definedName name="jggggg_3">#REF!</definedName>
    <definedName name="jggggg_4">#REF!</definedName>
    <definedName name="jggggg_5">#REF!</definedName>
    <definedName name="jggggg_6">NA()</definedName>
    <definedName name="jgggggg">#REF!</definedName>
    <definedName name="jgggggg_1">'[1]vol 3 juges F4C'!$Q$7:$Q$46</definedName>
    <definedName name="jgggggg_2">#REF!</definedName>
    <definedName name="jgggggg_3">#REF!</definedName>
    <definedName name="jgggggg_4">#REF!</definedName>
    <definedName name="jgggggg_5">#REF!</definedName>
    <definedName name="jgggggg_6">NA()</definedName>
    <definedName name="jggggggg">#REF!</definedName>
    <definedName name="jggggggg_1">#REF!</definedName>
    <definedName name="jggggggg_2">#REF!</definedName>
    <definedName name="jggggggg_3">#REF!</definedName>
    <definedName name="jggggggg_4">NA()</definedName>
    <definedName name="jggggggg_5">#REF!</definedName>
    <definedName name="jggggggg_6">#REF!</definedName>
    <definedName name="jggggggg_7">#REF!</definedName>
    <definedName name="jgggggggg">#REF!</definedName>
    <definedName name="jgggggggg_1">#REF!</definedName>
    <definedName name="jgggggggg_2">#REF!</definedName>
    <definedName name="jgggggggg_3">#REF!</definedName>
    <definedName name="jgggggggg_4">NA()</definedName>
    <definedName name="jgggggggg_5">#REF!</definedName>
    <definedName name="jgggggggg_6">#REF!</definedName>
    <definedName name="jgggggggg_7">#REF!</definedName>
    <definedName name="jggggggggg">#REF!</definedName>
    <definedName name="jggggggggg_1">#REF!</definedName>
    <definedName name="jggggggggg_2">#REF!</definedName>
    <definedName name="jggggggggg_3">#REF!</definedName>
    <definedName name="jggggggggg_4">NA()</definedName>
    <definedName name="jggggggggg_5">#REF!</definedName>
    <definedName name="jggggggggg_6">#REF!</definedName>
    <definedName name="jggggggggg_7">#REF!</definedName>
    <definedName name="jgggggggggg">#REF!</definedName>
    <definedName name="jgggggggggg_1">#REF!</definedName>
    <definedName name="jgggggggggg_2">#REF!</definedName>
    <definedName name="jgggggggggg_3">#REF!</definedName>
    <definedName name="jgggggggggg_4">NA()</definedName>
    <definedName name="jgggggggggg_5">#REF!</definedName>
    <definedName name="jgggggggggg_6">#REF!</definedName>
    <definedName name="jgggggggggg_7">#REF!</definedName>
    <definedName name="jggggggggggg">#REF!</definedName>
    <definedName name="jggggggggggg_1">#REF!</definedName>
    <definedName name="jggggggggggg_2">#REF!</definedName>
    <definedName name="jggggggggggg_3">#REF!</definedName>
    <definedName name="jggggggggggg_4">NA()</definedName>
    <definedName name="jggggggggggg_5">#REF!</definedName>
    <definedName name="jggggggggggg_6">#REF!</definedName>
    <definedName name="jggggggggggg_7">#REF!</definedName>
    <definedName name="jjjjjjjjjjug">#REF!</definedName>
    <definedName name="jjjjjjjjjjug_1">#REF!</definedName>
    <definedName name="jjjjjjjjjjug_2">#REF!</definedName>
    <definedName name="jjjjjjjjjjug_3">#REF!</definedName>
    <definedName name="jjjjjjjjjjug_4">NA()</definedName>
    <definedName name="jjjjjjjjjjug_5">#REF!</definedName>
    <definedName name="jjjjjjjjjjug_6">#REF!</definedName>
    <definedName name="jjjjjjjjjjug_7">#REF!</definedName>
    <definedName name="jjjjjjjjjug">#REF!</definedName>
    <definedName name="jjjjjjjjjug_1">#REF!</definedName>
    <definedName name="jjjjjjjjjug_2">#REF!</definedName>
    <definedName name="jjjjjjjjjug_3">#REF!</definedName>
    <definedName name="jjjjjjjjjug_4">NA()</definedName>
    <definedName name="jjjjjjjjjug_5">#REF!</definedName>
    <definedName name="jjjjjjjjjug_6">#REF!</definedName>
    <definedName name="jjjjjjjjjug_7">#REF!</definedName>
    <definedName name="jjjjjjjjug">#REF!</definedName>
    <definedName name="jjjjjjjjug_1">#REF!</definedName>
    <definedName name="jjjjjjjjug_2">#REF!</definedName>
    <definedName name="jjjjjjjjug_3">#REF!</definedName>
    <definedName name="jjjjjjjjug_4">NA()</definedName>
    <definedName name="jjjjjjjjug_5">#REF!</definedName>
    <definedName name="jjjjjjjjug_6">#REF!</definedName>
    <definedName name="jjjjjjjjug_7">#REF!</definedName>
    <definedName name="jjjjjjjug">#REF!</definedName>
    <definedName name="jjjjjjjug_1">#REF!</definedName>
    <definedName name="jjjjjjjug_2">#REF!</definedName>
    <definedName name="jjjjjjjug_3">#REF!</definedName>
    <definedName name="jjjjjjjug_4">NA()</definedName>
    <definedName name="jjjjjjjug_5">#REF!</definedName>
    <definedName name="jjjjjjjug_6">#REF!</definedName>
    <definedName name="jjjjjjjug_7">#REF!</definedName>
    <definedName name="jjjjjjug">#REF!</definedName>
    <definedName name="jjjjjjug_1">'[1]vol 1 juges F4C'!$T$7:$T$46</definedName>
    <definedName name="jjjjjjug_2">#REF!</definedName>
    <definedName name="jjjjjjug_3">#REF!</definedName>
    <definedName name="jjjjjjug_4">#REF!</definedName>
    <definedName name="jjjjjjug_5">#REF!</definedName>
    <definedName name="jjjjjjug_6">NA()</definedName>
    <definedName name="jjjjjug">#REF!</definedName>
    <definedName name="jjjjjug_1">'[1]vol 1 juges F4C'!$Q$7:$Q$46</definedName>
    <definedName name="jjjjjug_2">#REF!</definedName>
    <definedName name="jjjjjug_20">#REF!</definedName>
    <definedName name="jjjjjug_20_1">#REF!</definedName>
    <definedName name="jjjjjug_20_2">#REF!</definedName>
    <definedName name="jjjjjug_20_3">#REF!</definedName>
    <definedName name="jjjjjug_20_4">NA()</definedName>
    <definedName name="jjjjjug_20_5">#REF!</definedName>
    <definedName name="jjjjjug_20_6">#REF!</definedName>
    <definedName name="jjjjjug_20_7">#REF!</definedName>
    <definedName name="jjjjjug_3">#REF!</definedName>
    <definedName name="jjjjjug_4">#REF!</definedName>
    <definedName name="jjjjjug_5">#REF!</definedName>
    <definedName name="jjjjjug_6">NA()</definedName>
    <definedName name="jjjjug">#REF!</definedName>
    <definedName name="jjjjug_1">'[1]vol 1 juges F4C'!$N$7:$N$46</definedName>
    <definedName name="jjjjug_2">#REF!</definedName>
    <definedName name="jjjjug_20">#REF!</definedName>
    <definedName name="jjjjug_20_1">#REF!</definedName>
    <definedName name="jjjjug_20_2">#REF!</definedName>
    <definedName name="jjjjug_20_3">#REF!</definedName>
    <definedName name="jjjjug_20_4">NA()</definedName>
    <definedName name="jjjjug_20_5">#REF!</definedName>
    <definedName name="jjjjug_20_6">#REF!</definedName>
    <definedName name="jjjjug_20_7">#REF!</definedName>
    <definedName name="jjjjug_3">#REF!</definedName>
    <definedName name="jjjjug_4">#REF!</definedName>
    <definedName name="jjjjug_5">#REF!</definedName>
    <definedName name="jjjjug_6">NA()</definedName>
    <definedName name="jjjug">#REF!</definedName>
    <definedName name="jjjug_1">'[1]vol 1 juges F4C'!$K$7:$K$46</definedName>
    <definedName name="jjjug_2">#REF!</definedName>
    <definedName name="jjjug_20">#REF!</definedName>
    <definedName name="jjjug_20_1">#REF!</definedName>
    <definedName name="jjjug_20_2">#REF!</definedName>
    <definedName name="jjjug_20_3">#REF!</definedName>
    <definedName name="jjjug_20_4">NA()</definedName>
    <definedName name="jjjug_20_5">#REF!</definedName>
    <definedName name="jjjug_20_6">#REF!</definedName>
    <definedName name="jjjug_20_7">#REF!</definedName>
    <definedName name="jjjug_3">#REF!</definedName>
    <definedName name="jjjug_4">#REF!</definedName>
    <definedName name="jjjug_5">#REF!</definedName>
    <definedName name="jjjug_6">NA()</definedName>
    <definedName name="jjug">#REF!</definedName>
    <definedName name="jjug_1">'[1]vol 1 juges F4C'!$H$7:$H$46</definedName>
    <definedName name="jjug_2">#REF!</definedName>
    <definedName name="jjug_20">#REF!</definedName>
    <definedName name="jjug_20_1">#REF!</definedName>
    <definedName name="jjug_20_2">#REF!</definedName>
    <definedName name="jjug_20_3">#REF!</definedName>
    <definedName name="jjug_20_4">NA()</definedName>
    <definedName name="jjug_20_5">#REF!</definedName>
    <definedName name="jjug_20_6">#REF!</definedName>
    <definedName name="jjug_20_7">#REF!</definedName>
    <definedName name="jjug_3">#REF!</definedName>
    <definedName name="jjug_4">#REF!</definedName>
    <definedName name="jjug_5">#REF!</definedName>
    <definedName name="jjug_6">NA()</definedName>
    <definedName name="ju">#REF!</definedName>
    <definedName name="ju_1">'[1]vol 1 juges F4C'!$D$7:$D$46</definedName>
    <definedName name="ju_2">#REF!</definedName>
    <definedName name="ju_20">#REF!</definedName>
    <definedName name="ju_20_1">#REF!</definedName>
    <definedName name="ju_20_2">#REF!</definedName>
    <definedName name="ju_20_3">#REF!</definedName>
    <definedName name="ju_20_4">NA()</definedName>
    <definedName name="ju_20_5">#REF!</definedName>
    <definedName name="ju_20_6">#REF!</definedName>
    <definedName name="ju_20_7">#REF!</definedName>
    <definedName name="ju_3">#REF!</definedName>
    <definedName name="ju_4">#REF!</definedName>
    <definedName name="ju_5">#REF!</definedName>
    <definedName name="ju_6">NA()</definedName>
    <definedName name="jug">#REF!</definedName>
    <definedName name="jug_1">'[1]vol 1 juges F4C'!$E$7:$E$46</definedName>
    <definedName name="jug_2">#REF!</definedName>
    <definedName name="jug_20">#REF!</definedName>
    <definedName name="jug_20_1">#REF!</definedName>
    <definedName name="jug_20_2">#REF!</definedName>
    <definedName name="jug_20_3">#REF!</definedName>
    <definedName name="jug_20_4">NA()</definedName>
    <definedName name="jug_20_5">#REF!</definedName>
    <definedName name="jug_20_6">#REF!</definedName>
    <definedName name="jug_20_7">#REF!</definedName>
    <definedName name="jug_3">#REF!</definedName>
    <definedName name="jug_4">#REF!</definedName>
    <definedName name="jug_5">#REF!</definedName>
    <definedName name="jug_6">NA()</definedName>
    <definedName name="Kapp">#REF!</definedName>
    <definedName name="Kapp_1">#REF!</definedName>
    <definedName name="Kapp_2">#REF!</definedName>
    <definedName name="Kapp_3">#REF!</definedName>
    <definedName name="Kapp_30">#REF!</definedName>
    <definedName name="Kapp_30_1">#REF!</definedName>
    <definedName name="Kapp_30_2">#REF!</definedName>
    <definedName name="Kapp_30_3">#REF!</definedName>
    <definedName name="Kapp_30_4">NA()</definedName>
    <definedName name="Kapp_30_5">#REF!</definedName>
    <definedName name="Kapp_30_6">#REF!</definedName>
    <definedName name="Kapp_30_7">#REF!</definedName>
    <definedName name="Kapp_31">#REF!</definedName>
    <definedName name="Kapp_31_1">#REF!</definedName>
    <definedName name="Kapp_31_2">#REF!</definedName>
    <definedName name="Kapp_31_3">#REF!</definedName>
    <definedName name="Kapp_31_4">NA()</definedName>
    <definedName name="Kapp_31_5">#REF!</definedName>
    <definedName name="Kapp_31_6">#REF!</definedName>
    <definedName name="Kapp_31_7">#REF!</definedName>
    <definedName name="Kapp_32">#REF!</definedName>
    <definedName name="Kapp_32_1">#REF!</definedName>
    <definedName name="Kapp_32_2">#REF!</definedName>
    <definedName name="Kapp_32_3">#REF!</definedName>
    <definedName name="Kapp_32_4">NA()</definedName>
    <definedName name="Kapp_32_5">#REF!</definedName>
    <definedName name="Kapp_32_6">#REF!</definedName>
    <definedName name="Kapp_32_7">#REF!</definedName>
    <definedName name="Kapp_33">#REF!</definedName>
    <definedName name="Kapp_33_1">#REF!</definedName>
    <definedName name="Kapp_33_2">#REF!</definedName>
    <definedName name="Kapp_33_3">#REF!</definedName>
    <definedName name="Kapp_33_4">NA()</definedName>
    <definedName name="Kapp_33_5">#REF!</definedName>
    <definedName name="Kapp_33_6">#REF!</definedName>
    <definedName name="Kapp_33_7">#REF!</definedName>
    <definedName name="Kapp_34">#REF!</definedName>
    <definedName name="Kapp_34_1">#REF!</definedName>
    <definedName name="Kapp_34_2">#REF!</definedName>
    <definedName name="Kapp_34_3">#REF!</definedName>
    <definedName name="Kapp_34_4">NA()</definedName>
    <definedName name="Kapp_34_5">#REF!</definedName>
    <definedName name="Kapp_34_6">#REF!</definedName>
    <definedName name="Kapp_34_7">#REF!</definedName>
    <definedName name="Kapp_35">#REF!</definedName>
    <definedName name="Kapp_35_1">#REF!</definedName>
    <definedName name="Kapp_35_2">#REF!</definedName>
    <definedName name="Kapp_35_3">#REF!</definedName>
    <definedName name="Kapp_35_4">NA()</definedName>
    <definedName name="Kapp_35_5">#REF!</definedName>
    <definedName name="Kapp_35_6">#REF!</definedName>
    <definedName name="Kapp_35_7">#REF!</definedName>
    <definedName name="Kapp_36">#REF!</definedName>
    <definedName name="Kapp_36_1">#REF!</definedName>
    <definedName name="Kapp_36_2">#REF!</definedName>
    <definedName name="Kapp_36_3">#REF!</definedName>
    <definedName name="Kapp_36_4">NA()</definedName>
    <definedName name="Kapp_36_5">#REF!</definedName>
    <definedName name="Kapp_36_6">#REF!</definedName>
    <definedName name="Kapp_36_7">#REF!</definedName>
    <definedName name="Kapp_37">#REF!</definedName>
    <definedName name="Kapp_37_1">#REF!</definedName>
    <definedName name="Kapp_37_2">#REF!</definedName>
    <definedName name="Kapp_37_3">#REF!</definedName>
    <definedName name="Kapp_37_4">NA()</definedName>
    <definedName name="Kapp_37_5">#REF!</definedName>
    <definedName name="Kapp_37_6">#REF!</definedName>
    <definedName name="Kapp_37_7">#REF!</definedName>
    <definedName name="Kapp_38">#REF!</definedName>
    <definedName name="Kapp_38_1">#REF!</definedName>
    <definedName name="Kapp_38_2">#REF!</definedName>
    <definedName name="Kapp_38_3">#REF!</definedName>
    <definedName name="Kapp_38_4">NA()</definedName>
    <definedName name="Kapp_38_5">#REF!</definedName>
    <definedName name="Kapp_38_6">#REF!</definedName>
    <definedName name="Kapp_38_7">#REF!</definedName>
    <definedName name="Kapp_39">#REF!</definedName>
    <definedName name="Kapp_39_1">#REF!</definedName>
    <definedName name="Kapp_39_2">#REF!</definedName>
    <definedName name="Kapp_39_3">#REF!</definedName>
    <definedName name="Kapp_39_4">NA()</definedName>
    <definedName name="Kapp_39_5">#REF!</definedName>
    <definedName name="Kapp_39_6">#REF!</definedName>
    <definedName name="Kapp_39_7">#REF!</definedName>
    <definedName name="Kapp_4">NA()</definedName>
    <definedName name="Kapp_40">#REF!</definedName>
    <definedName name="Kapp_40_1">#REF!</definedName>
    <definedName name="Kapp_40_2">#REF!</definedName>
    <definedName name="Kapp_40_3">#REF!</definedName>
    <definedName name="Kapp_40_4">NA()</definedName>
    <definedName name="Kapp_40_5">#REF!</definedName>
    <definedName name="Kapp_40_6">#REF!</definedName>
    <definedName name="Kapp_40_7">#REF!</definedName>
    <definedName name="Kapp_41">#REF!</definedName>
    <definedName name="Kapp_41_1">#REF!</definedName>
    <definedName name="Kapp_41_2">#REF!</definedName>
    <definedName name="Kapp_41_3">#REF!</definedName>
    <definedName name="Kapp_41_4">NA()</definedName>
    <definedName name="Kapp_41_5">#REF!</definedName>
    <definedName name="Kapp_41_6">#REF!</definedName>
    <definedName name="Kapp_41_7">#REF!</definedName>
    <definedName name="Kapp_42">#REF!</definedName>
    <definedName name="Kapp_42_1">#REF!</definedName>
    <definedName name="Kapp_42_2">#REF!</definedName>
    <definedName name="Kapp_42_3">#REF!</definedName>
    <definedName name="Kapp_42_4">NA()</definedName>
    <definedName name="Kapp_42_5">#REF!</definedName>
    <definedName name="Kapp_42_6">#REF!</definedName>
    <definedName name="Kapp_42_7">#REF!</definedName>
    <definedName name="Kapp_43">#REF!</definedName>
    <definedName name="Kapp_43_1">#REF!</definedName>
    <definedName name="Kapp_43_2">#REF!</definedName>
    <definedName name="Kapp_43_3">#REF!</definedName>
    <definedName name="Kapp_43_4">NA()</definedName>
    <definedName name="Kapp_43_5">#REF!</definedName>
    <definedName name="Kapp_43_6">#REF!</definedName>
    <definedName name="Kapp_43_7">#REF!</definedName>
    <definedName name="Kapp_44">#REF!</definedName>
    <definedName name="Kapp_44_1">#REF!</definedName>
    <definedName name="Kapp_44_2">#REF!</definedName>
    <definedName name="Kapp_44_3">#REF!</definedName>
    <definedName name="Kapp_44_4">NA()</definedName>
    <definedName name="Kapp_44_5">#REF!</definedName>
    <definedName name="Kapp_44_6">#REF!</definedName>
    <definedName name="Kapp_44_7">#REF!</definedName>
    <definedName name="Kapp_45">#REF!</definedName>
    <definedName name="Kapp_45_1">#REF!</definedName>
    <definedName name="Kapp_45_2">#REF!</definedName>
    <definedName name="Kapp_45_3">#REF!</definedName>
    <definedName name="Kapp_45_4">NA()</definedName>
    <definedName name="Kapp_45_5">#REF!</definedName>
    <definedName name="Kapp_45_6">#REF!</definedName>
    <definedName name="Kapp_45_7">#REF!</definedName>
    <definedName name="Kapp_46">#REF!</definedName>
    <definedName name="Kapp_46_1">#REF!</definedName>
    <definedName name="Kapp_46_2">#REF!</definedName>
    <definedName name="Kapp_46_3">#REF!</definedName>
    <definedName name="Kapp_46_4">NA()</definedName>
    <definedName name="Kapp_46_5">#REF!</definedName>
    <definedName name="Kapp_46_6">#REF!</definedName>
    <definedName name="Kapp_46_7">#REF!</definedName>
    <definedName name="Kapp_47">#REF!</definedName>
    <definedName name="Kapp_47_1">#REF!</definedName>
    <definedName name="Kapp_47_2">#REF!</definedName>
    <definedName name="Kapp_47_3">#REF!</definedName>
    <definedName name="Kapp_47_4">NA()</definedName>
    <definedName name="Kapp_47_5">#REF!</definedName>
    <definedName name="Kapp_47_6">#REF!</definedName>
    <definedName name="Kapp_47_7">#REF!</definedName>
    <definedName name="Kapp_48">#REF!</definedName>
    <definedName name="Kapp_48_1">#REF!</definedName>
    <definedName name="Kapp_48_2">#REF!</definedName>
    <definedName name="Kapp_48_3">#REF!</definedName>
    <definedName name="Kapp_48_4">NA()</definedName>
    <definedName name="Kapp_48_5">#REF!</definedName>
    <definedName name="Kapp_48_6">#REF!</definedName>
    <definedName name="Kapp_48_7">#REF!</definedName>
    <definedName name="Kapp_49">#REF!</definedName>
    <definedName name="Kapp_49_1">#REF!</definedName>
    <definedName name="Kapp_49_2">#REF!</definedName>
    <definedName name="Kapp_49_3">#REF!</definedName>
    <definedName name="Kapp_49_4">NA()</definedName>
    <definedName name="Kapp_49_5">#REF!</definedName>
    <definedName name="Kapp_49_6">#REF!</definedName>
    <definedName name="Kapp_49_7">#REF!</definedName>
    <definedName name="Kapp_5">#REF!</definedName>
    <definedName name="Kapp_50">#REF!</definedName>
    <definedName name="Kapp_50_1">#REF!</definedName>
    <definedName name="Kapp_50_2">#REF!</definedName>
    <definedName name="Kapp_50_3">#REF!</definedName>
    <definedName name="Kapp_50_4">NA()</definedName>
    <definedName name="Kapp_50_5">#REF!</definedName>
    <definedName name="Kapp_50_6">#REF!</definedName>
    <definedName name="Kapp_50_7">#REF!</definedName>
    <definedName name="Kapp_51">#REF!</definedName>
    <definedName name="Kapp_51_1">#REF!</definedName>
    <definedName name="Kapp_51_2">#REF!</definedName>
    <definedName name="Kapp_51_3">#REF!</definedName>
    <definedName name="Kapp_51_4">NA()</definedName>
    <definedName name="Kapp_51_5">#REF!</definedName>
    <definedName name="Kapp_51_6">#REF!</definedName>
    <definedName name="Kapp_51_7">#REF!</definedName>
    <definedName name="Kapp_52">#REF!</definedName>
    <definedName name="Kapp_52_1">#REF!</definedName>
    <definedName name="Kapp_52_2">#REF!</definedName>
    <definedName name="Kapp_52_3">#REF!</definedName>
    <definedName name="Kapp_52_4">NA()</definedName>
    <definedName name="Kapp_52_5">#REF!</definedName>
    <definedName name="Kapp_52_6">#REF!</definedName>
    <definedName name="Kapp_52_7">#REF!</definedName>
    <definedName name="Kapp_53">#REF!</definedName>
    <definedName name="Kapp_53_1">#REF!</definedName>
    <definedName name="Kapp_53_2">#REF!</definedName>
    <definedName name="Kapp_53_3">#REF!</definedName>
    <definedName name="Kapp_53_4">NA()</definedName>
    <definedName name="Kapp_53_5">#REF!</definedName>
    <definedName name="Kapp_53_6">#REF!</definedName>
    <definedName name="Kapp_53_7">#REF!</definedName>
    <definedName name="Kapp_6">#REF!</definedName>
    <definedName name="Kapp_7">#REF!</definedName>
    <definedName name="Kbr">#REF!</definedName>
    <definedName name="Kbr_1">#REF!</definedName>
    <definedName name="Kbr_2">#REF!</definedName>
    <definedName name="Kbr_3">#REF!</definedName>
    <definedName name="Kbr_30">#REF!</definedName>
    <definedName name="Kbr_30_1">#REF!</definedName>
    <definedName name="Kbr_30_2">#REF!</definedName>
    <definedName name="Kbr_30_3">#REF!</definedName>
    <definedName name="Kbr_30_4">NA()</definedName>
    <definedName name="Kbr_30_5">#REF!</definedName>
    <definedName name="Kbr_30_6">#REF!</definedName>
    <definedName name="Kbr_30_7">#REF!</definedName>
    <definedName name="Kbr_31">#REF!</definedName>
    <definedName name="Kbr_31_1">#REF!</definedName>
    <definedName name="Kbr_31_2">#REF!</definedName>
    <definedName name="Kbr_31_3">#REF!</definedName>
    <definedName name="Kbr_31_4">NA()</definedName>
    <definedName name="Kbr_31_5">#REF!</definedName>
    <definedName name="Kbr_31_6">#REF!</definedName>
    <definedName name="Kbr_31_7">#REF!</definedName>
    <definedName name="Kbr_32">#REF!</definedName>
    <definedName name="Kbr_32_1">#REF!</definedName>
    <definedName name="Kbr_32_2">#REF!</definedName>
    <definedName name="Kbr_32_3">#REF!</definedName>
    <definedName name="Kbr_32_4">NA()</definedName>
    <definedName name="Kbr_32_5">#REF!</definedName>
    <definedName name="Kbr_32_6">#REF!</definedName>
    <definedName name="Kbr_32_7">#REF!</definedName>
    <definedName name="Kbr_33">#REF!</definedName>
    <definedName name="Kbr_33_1">#REF!</definedName>
    <definedName name="Kbr_33_2">#REF!</definedName>
    <definedName name="Kbr_33_3">#REF!</definedName>
    <definedName name="Kbr_33_4">NA()</definedName>
    <definedName name="Kbr_33_5">#REF!</definedName>
    <definedName name="Kbr_33_6">#REF!</definedName>
    <definedName name="Kbr_33_7">#REF!</definedName>
    <definedName name="Kbr_34">#REF!</definedName>
    <definedName name="Kbr_34_1">#REF!</definedName>
    <definedName name="Kbr_34_2">#REF!</definedName>
    <definedName name="Kbr_34_3">#REF!</definedName>
    <definedName name="Kbr_34_4">NA()</definedName>
    <definedName name="Kbr_34_5">#REF!</definedName>
    <definedName name="Kbr_34_6">#REF!</definedName>
    <definedName name="Kbr_34_7">#REF!</definedName>
    <definedName name="Kbr_35">#REF!</definedName>
    <definedName name="Kbr_35_1">#REF!</definedName>
    <definedName name="Kbr_35_2">#REF!</definedName>
    <definedName name="Kbr_35_3">#REF!</definedName>
    <definedName name="Kbr_35_4">NA()</definedName>
    <definedName name="Kbr_35_5">#REF!</definedName>
    <definedName name="Kbr_35_6">#REF!</definedName>
    <definedName name="Kbr_35_7">#REF!</definedName>
    <definedName name="Kbr_36">#REF!</definedName>
    <definedName name="Kbr_36_1">#REF!</definedName>
    <definedName name="Kbr_36_2">#REF!</definedName>
    <definedName name="Kbr_36_3">#REF!</definedName>
    <definedName name="Kbr_36_4">NA()</definedName>
    <definedName name="Kbr_36_5">#REF!</definedName>
    <definedName name="Kbr_36_6">#REF!</definedName>
    <definedName name="Kbr_36_7">#REF!</definedName>
    <definedName name="Kbr_37">#REF!</definedName>
    <definedName name="Kbr_37_1">#REF!</definedName>
    <definedName name="Kbr_37_2">#REF!</definedName>
    <definedName name="Kbr_37_3">#REF!</definedName>
    <definedName name="Kbr_37_4">NA()</definedName>
    <definedName name="Kbr_37_5">#REF!</definedName>
    <definedName name="Kbr_37_6">#REF!</definedName>
    <definedName name="Kbr_37_7">#REF!</definedName>
    <definedName name="Kbr_38">#REF!</definedName>
    <definedName name="Kbr_38_1">#REF!</definedName>
    <definedName name="Kbr_38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5" roundtripDataChecksum="gRU45hI4iikpI1HTKgHr9lMeAzJisgsqBGj6AbEjMUk="/>
    </ext>
  </extLst>
</workbook>
</file>

<file path=xl/calcChain.xml><?xml version="1.0" encoding="utf-8"?>
<calcChain xmlns="http://schemas.openxmlformats.org/spreadsheetml/2006/main">
  <c r="Q63" i="8" l="1"/>
  <c r="I63" i="8"/>
  <c r="H63" i="8"/>
  <c r="G63" i="8"/>
  <c r="F63" i="8"/>
  <c r="E63" i="8"/>
  <c r="D63" i="8"/>
  <c r="Q62" i="8"/>
  <c r="I62" i="8"/>
  <c r="H62" i="8"/>
  <c r="G62" i="8"/>
  <c r="F62" i="8"/>
  <c r="E62" i="8"/>
  <c r="D62" i="8"/>
  <c r="Q61" i="8"/>
  <c r="I61" i="8"/>
  <c r="H61" i="8"/>
  <c r="G61" i="8"/>
  <c r="F61" i="8"/>
  <c r="D61" i="8"/>
  <c r="Q60" i="8"/>
  <c r="I60" i="8"/>
  <c r="H60" i="8"/>
  <c r="G60" i="8"/>
  <c r="F60" i="8"/>
  <c r="E60" i="8"/>
  <c r="D60" i="8"/>
  <c r="Q59" i="8"/>
  <c r="I59" i="8"/>
  <c r="H59" i="8"/>
  <c r="G59" i="8"/>
  <c r="F59" i="8"/>
  <c r="E59" i="8"/>
  <c r="D59" i="8"/>
  <c r="Q58" i="8"/>
  <c r="I58" i="8"/>
  <c r="H58" i="8"/>
  <c r="G58" i="8"/>
  <c r="F58" i="8"/>
  <c r="E58" i="8"/>
  <c r="D58" i="8"/>
  <c r="Q54" i="8"/>
  <c r="I54" i="8"/>
  <c r="H54" i="8"/>
  <c r="G54" i="8"/>
  <c r="F54" i="8"/>
  <c r="E54" i="8"/>
  <c r="D54" i="8"/>
  <c r="Q53" i="8"/>
  <c r="I53" i="8"/>
  <c r="H53" i="8"/>
  <c r="G53" i="8"/>
  <c r="F53" i="8"/>
  <c r="E53" i="8"/>
  <c r="D53" i="8"/>
  <c r="Q52" i="8"/>
  <c r="I52" i="8"/>
  <c r="H52" i="8"/>
  <c r="G52" i="8"/>
  <c r="F52" i="8"/>
  <c r="E52" i="8"/>
  <c r="D52" i="8"/>
  <c r="Q51" i="8"/>
  <c r="I51" i="8"/>
  <c r="H51" i="8"/>
  <c r="G51" i="8"/>
  <c r="F51" i="8"/>
  <c r="E51" i="8"/>
  <c r="D51" i="8"/>
  <c r="Q50" i="8"/>
  <c r="I50" i="8"/>
  <c r="H50" i="8"/>
  <c r="G50" i="8"/>
  <c r="F50" i="8"/>
  <c r="E50" i="8"/>
  <c r="D50" i="8"/>
  <c r="Q49" i="8"/>
  <c r="I49" i="8"/>
  <c r="H49" i="8"/>
  <c r="G49" i="8"/>
  <c r="F49" i="8"/>
  <c r="E49" i="8"/>
  <c r="D49" i="8"/>
  <c r="Q48" i="8"/>
  <c r="I48" i="8"/>
  <c r="H48" i="8"/>
  <c r="G48" i="8"/>
  <c r="F48" i="8"/>
  <c r="E48" i="8"/>
  <c r="D48" i="8"/>
  <c r="Q47" i="8"/>
  <c r="I47" i="8"/>
  <c r="H47" i="8"/>
  <c r="G47" i="8"/>
  <c r="F47" i="8"/>
  <c r="E47" i="8"/>
  <c r="D47" i="8"/>
  <c r="Q46" i="8"/>
  <c r="I46" i="8"/>
  <c r="H46" i="8"/>
  <c r="G46" i="8"/>
  <c r="F46" i="8"/>
  <c r="E46" i="8"/>
  <c r="D46" i="8"/>
  <c r="Q45" i="8"/>
  <c r="I45" i="8"/>
  <c r="H45" i="8"/>
  <c r="G45" i="8"/>
  <c r="F45" i="8"/>
  <c r="E45" i="8"/>
  <c r="D45" i="8"/>
  <c r="Q44" i="8"/>
  <c r="I44" i="8"/>
  <c r="H44" i="8"/>
  <c r="G44" i="8"/>
  <c r="F44" i="8"/>
  <c r="E44" i="8"/>
  <c r="D44" i="8"/>
  <c r="Q43" i="8"/>
  <c r="I43" i="8"/>
  <c r="H43" i="8"/>
  <c r="G43" i="8"/>
  <c r="F43" i="8"/>
  <c r="E43" i="8"/>
  <c r="D43" i="8"/>
  <c r="Q42" i="8"/>
  <c r="I42" i="8"/>
  <c r="H42" i="8"/>
  <c r="G42" i="8"/>
  <c r="F42" i="8"/>
  <c r="E42" i="8"/>
  <c r="D42" i="8"/>
  <c r="Q41" i="8"/>
  <c r="I41" i="8"/>
  <c r="H41" i="8"/>
  <c r="G41" i="8"/>
  <c r="F41" i="8"/>
  <c r="E41" i="8"/>
  <c r="D41" i="8"/>
  <c r="Q40" i="8"/>
  <c r="I40" i="8"/>
  <c r="H40" i="8"/>
  <c r="G40" i="8"/>
  <c r="F40" i="8"/>
  <c r="E40" i="8"/>
  <c r="D40" i="8"/>
  <c r="Q39" i="8"/>
  <c r="I39" i="8"/>
  <c r="H39" i="8"/>
  <c r="G39" i="8"/>
  <c r="F39" i="8"/>
  <c r="E39" i="8"/>
  <c r="D39" i="8"/>
  <c r="Q38" i="8"/>
  <c r="I38" i="8"/>
  <c r="H38" i="8"/>
  <c r="G38" i="8"/>
  <c r="F38" i="8"/>
  <c r="E38" i="8"/>
  <c r="D38" i="8"/>
  <c r="Q37" i="8"/>
  <c r="I37" i="8"/>
  <c r="H37" i="8"/>
  <c r="G37" i="8"/>
  <c r="F37" i="8"/>
  <c r="E37" i="8"/>
  <c r="D37" i="8"/>
  <c r="Q36" i="8"/>
  <c r="I36" i="8"/>
  <c r="H36" i="8"/>
  <c r="G36" i="8"/>
  <c r="F36" i="8"/>
  <c r="E36" i="8"/>
  <c r="D36" i="8"/>
  <c r="Q32" i="8"/>
  <c r="I32" i="8"/>
  <c r="H32" i="8"/>
  <c r="G32" i="8"/>
  <c r="F32" i="8"/>
  <c r="E32" i="8"/>
  <c r="D32" i="8"/>
  <c r="Q30" i="8"/>
  <c r="I30" i="8"/>
  <c r="H30" i="8"/>
  <c r="G30" i="8"/>
  <c r="F30" i="8"/>
  <c r="E30" i="8"/>
  <c r="D30" i="8"/>
  <c r="Q29" i="8"/>
  <c r="I29" i="8"/>
  <c r="H29" i="8"/>
  <c r="G29" i="8"/>
  <c r="F29" i="8"/>
  <c r="E29" i="8"/>
  <c r="D29" i="8"/>
  <c r="Q28" i="8"/>
  <c r="I28" i="8"/>
  <c r="H28" i="8"/>
  <c r="G28" i="8"/>
  <c r="F28" i="8"/>
  <c r="E28" i="8"/>
  <c r="D28" i="8"/>
  <c r="Q27" i="8"/>
  <c r="I27" i="8"/>
  <c r="H27" i="8"/>
  <c r="G27" i="8"/>
  <c r="F27" i="8"/>
  <c r="E27" i="8"/>
  <c r="D27" i="8"/>
  <c r="Q26" i="8"/>
  <c r="I26" i="8"/>
  <c r="H26" i="8"/>
  <c r="G26" i="8"/>
  <c r="F26" i="8"/>
  <c r="E26" i="8"/>
  <c r="D26" i="8"/>
  <c r="Q25" i="8"/>
  <c r="I25" i="8"/>
  <c r="H25" i="8"/>
  <c r="G25" i="8"/>
  <c r="F25" i="8"/>
  <c r="E25" i="8"/>
  <c r="D25" i="8"/>
  <c r="Q24" i="8"/>
  <c r="I24" i="8"/>
  <c r="H24" i="8"/>
  <c r="G24" i="8"/>
  <c r="F24" i="8"/>
  <c r="E24" i="8"/>
  <c r="D24" i="8"/>
  <c r="Q23" i="8"/>
  <c r="I23" i="8"/>
  <c r="H23" i="8"/>
  <c r="G23" i="8"/>
  <c r="F23" i="8"/>
  <c r="E23" i="8"/>
  <c r="D23" i="8"/>
  <c r="Q22" i="8"/>
  <c r="I22" i="8"/>
  <c r="H22" i="8"/>
  <c r="G22" i="8"/>
  <c r="F22" i="8"/>
  <c r="E22" i="8"/>
  <c r="D22" i="8"/>
  <c r="Q21" i="8"/>
  <c r="I21" i="8"/>
  <c r="H21" i="8"/>
  <c r="G21" i="8"/>
  <c r="F21" i="8"/>
  <c r="E21" i="8"/>
  <c r="D21" i="8"/>
  <c r="Q20" i="8"/>
  <c r="I20" i="8"/>
  <c r="H20" i="8"/>
  <c r="G20" i="8"/>
  <c r="F20" i="8"/>
  <c r="E20" i="8"/>
  <c r="D20" i="8"/>
  <c r="Q19" i="8"/>
  <c r="I19" i="8"/>
  <c r="H19" i="8"/>
  <c r="G19" i="8"/>
  <c r="F19" i="8"/>
  <c r="E19" i="8"/>
  <c r="D19" i="8"/>
  <c r="Q18" i="8"/>
  <c r="I18" i="8"/>
  <c r="H18" i="8"/>
  <c r="G18" i="8"/>
  <c r="F18" i="8"/>
  <c r="E18" i="8"/>
  <c r="D18" i="8"/>
  <c r="Q17" i="8"/>
  <c r="I17" i="8"/>
  <c r="H17" i="8"/>
  <c r="G17" i="8"/>
  <c r="F17" i="8"/>
  <c r="E17" i="8"/>
  <c r="D17" i="8"/>
  <c r="Q16" i="8"/>
  <c r="I16" i="8"/>
  <c r="H16" i="8"/>
  <c r="G16" i="8"/>
  <c r="F16" i="8"/>
  <c r="E16" i="8"/>
  <c r="D16" i="8"/>
  <c r="Q15" i="8"/>
  <c r="I15" i="8"/>
  <c r="H15" i="8"/>
  <c r="G15" i="8"/>
  <c r="F15" i="8"/>
  <c r="E15" i="8"/>
  <c r="D15" i="8"/>
  <c r="Q14" i="8"/>
  <c r="I14" i="8"/>
  <c r="H14" i="8"/>
  <c r="G14" i="8"/>
  <c r="F14" i="8"/>
  <c r="E14" i="8"/>
  <c r="D14" i="8"/>
  <c r="Q13" i="8"/>
  <c r="I13" i="8"/>
  <c r="H13" i="8"/>
  <c r="G13" i="8"/>
  <c r="F13" i="8"/>
  <c r="E13" i="8"/>
  <c r="D13" i="8"/>
  <c r="Q12" i="8"/>
  <c r="I12" i="8"/>
  <c r="H12" i="8"/>
  <c r="G12" i="8"/>
  <c r="F12" i="8"/>
  <c r="E12" i="8"/>
  <c r="D12" i="8"/>
  <c r="Q11" i="8"/>
  <c r="I11" i="8"/>
  <c r="H11" i="8"/>
  <c r="G11" i="8"/>
  <c r="F11" i="8"/>
  <c r="E11" i="8"/>
  <c r="D11" i="8"/>
  <c r="Q10" i="8"/>
  <c r="I10" i="8"/>
  <c r="H10" i="8"/>
  <c r="G10" i="8"/>
  <c r="F10" i="8"/>
  <c r="E10" i="8"/>
  <c r="D10" i="8"/>
  <c r="Q9" i="8"/>
  <c r="I9" i="8"/>
  <c r="H9" i="8"/>
  <c r="G9" i="8"/>
  <c r="F9" i="8"/>
  <c r="E9" i="8"/>
  <c r="D9" i="8"/>
  <c r="Q8" i="8"/>
  <c r="I8" i="8"/>
  <c r="H8" i="8"/>
  <c r="G8" i="8"/>
  <c r="F8" i="8"/>
  <c r="E8" i="8"/>
  <c r="D8" i="8"/>
  <c r="Q7" i="8"/>
  <c r="I7" i="8"/>
  <c r="H7" i="8"/>
  <c r="G7" i="8"/>
  <c r="F7" i="8"/>
  <c r="E7" i="8"/>
  <c r="D7" i="8"/>
  <c r="Q6" i="8"/>
  <c r="I6" i="8"/>
  <c r="H6" i="8"/>
  <c r="G6" i="8"/>
  <c r="F6" i="8"/>
  <c r="E6" i="8"/>
  <c r="D6" i="8"/>
  <c r="H98" i="17"/>
  <c r="H96" i="17"/>
  <c r="H95" i="17"/>
  <c r="H94" i="17"/>
  <c r="H93" i="17"/>
  <c r="H92" i="17"/>
  <c r="H91" i="17"/>
  <c r="H90" i="17"/>
  <c r="H89" i="17"/>
  <c r="H88" i="17"/>
  <c r="H87" i="17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W39" i="12"/>
  <c r="H39" i="12"/>
  <c r="W38" i="12"/>
  <c r="H38" i="12"/>
  <c r="W37" i="12"/>
  <c r="H37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W14" i="12"/>
  <c r="H14" i="12"/>
  <c r="W13" i="12"/>
  <c r="H13" i="12"/>
  <c r="W12" i="12"/>
  <c r="H12" i="12"/>
  <c r="W11" i="12"/>
  <c r="H11" i="12"/>
  <c r="W10" i="12"/>
  <c r="H10" i="12"/>
  <c r="W9" i="12"/>
  <c r="H9" i="12"/>
  <c r="W8" i="12"/>
  <c r="H8" i="12"/>
  <c r="W7" i="12"/>
  <c r="H7" i="12"/>
  <c r="B61" i="8" l="1"/>
  <c r="S7" i="8"/>
  <c r="X7" i="8" s="1"/>
  <c r="B19" i="8"/>
  <c r="S58" i="8"/>
  <c r="X58" i="8" s="1"/>
  <c r="B7" i="8"/>
  <c r="S6" i="8"/>
  <c r="X6" i="8" s="1"/>
  <c r="S9" i="8"/>
  <c r="X9" i="8" s="1"/>
  <c r="B11" i="8"/>
  <c r="S11" i="8"/>
  <c r="X11" i="8" s="1"/>
  <c r="B21" i="8"/>
  <c r="B29" i="8"/>
  <c r="S62" i="8"/>
  <c r="X62" i="8" s="1"/>
  <c r="S8" i="8"/>
  <c r="X8" i="8" s="1"/>
  <c r="B20" i="8"/>
  <c r="B28" i="8"/>
  <c r="S40" i="8"/>
  <c r="X40" i="8" s="1"/>
  <c r="B27" i="8"/>
  <c r="S60" i="8"/>
  <c r="X60" i="8" s="1"/>
  <c r="B18" i="8"/>
  <c r="B26" i="8"/>
  <c r="S38" i="8"/>
  <c r="X38" i="8" s="1"/>
  <c r="S59" i="8"/>
  <c r="X59" i="8" s="1"/>
  <c r="B17" i="8"/>
  <c r="B25" i="8"/>
  <c r="B58" i="8"/>
  <c r="S14" i="8"/>
  <c r="X14" i="8" s="1"/>
  <c r="B16" i="8"/>
  <c r="B24" i="8"/>
  <c r="B54" i="8"/>
  <c r="S13" i="8"/>
  <c r="X13" i="8" s="1"/>
  <c r="B15" i="8"/>
  <c r="S15" i="8"/>
  <c r="X15" i="8" s="1"/>
  <c r="B23" i="8"/>
  <c r="B32" i="8"/>
  <c r="S10" i="8"/>
  <c r="X10" i="8" s="1"/>
  <c r="S12" i="8"/>
  <c r="X12" i="8" s="1"/>
  <c r="B22" i="8"/>
  <c r="B30" i="8"/>
  <c r="S63" i="8"/>
  <c r="X63" i="8" s="1"/>
  <c r="B39" i="8"/>
  <c r="S39" i="8"/>
  <c r="X39" i="8" s="1"/>
  <c r="B60" i="8"/>
  <c r="S61" i="8"/>
  <c r="X61" i="8" s="1"/>
  <c r="B8" i="8"/>
  <c r="B12" i="8"/>
  <c r="B36" i="8"/>
  <c r="S36" i="8"/>
  <c r="X36" i="8" s="1"/>
  <c r="B40" i="8"/>
  <c r="B62" i="8"/>
  <c r="B9" i="8"/>
  <c r="B13" i="8"/>
  <c r="B37" i="8"/>
  <c r="S37" i="8"/>
  <c r="X37" i="8" s="1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63" i="8"/>
  <c r="B6" i="8"/>
  <c r="B10" i="8"/>
  <c r="B14" i="8"/>
  <c r="B38" i="8"/>
  <c r="B59" i="8"/>
</calcChain>
</file>

<file path=xl/sharedStrings.xml><?xml version="1.0" encoding="utf-8"?>
<sst xmlns="http://schemas.openxmlformats.org/spreadsheetml/2006/main" count="2948" uniqueCount="986">
  <si>
    <t>Place</t>
  </si>
  <si>
    <t>Nom Prénom</t>
  </si>
  <si>
    <t>C/J</t>
  </si>
  <si>
    <t>LAM</t>
  </si>
  <si>
    <t>N° club</t>
  </si>
  <si>
    <t>Intitulé du club</t>
  </si>
  <si>
    <t>Vol 1</t>
  </si>
  <si>
    <t>Vol 2</t>
  </si>
  <si>
    <t>Vol 3</t>
  </si>
  <si>
    <t>Total</t>
  </si>
  <si>
    <t>Fly-off 2</t>
  </si>
  <si>
    <t>Fly-off 3</t>
  </si>
  <si>
    <t>LAMHDF - LAM HAUTS DE FRANCE</t>
  </si>
  <si>
    <t>LAMGE - LAM GRAND EST</t>
  </si>
  <si>
    <t>J</t>
  </si>
  <si>
    <t>LAMAURA - LAM AUVERGNE RHONE-ALPES</t>
  </si>
  <si>
    <t>C</t>
  </si>
  <si>
    <t>LAMBFC - LAM BOURGOGNE FRANCHE-COMTE</t>
  </si>
  <si>
    <t>NC</t>
  </si>
  <si>
    <t>AERO CLUB D'ALBERT MEAULTE MAURICE WEISS</t>
  </si>
  <si>
    <t>Résultat</t>
  </si>
  <si>
    <t>LAMOCC - LAM OCCITANIE</t>
  </si>
  <si>
    <t>MODEL CLUB BUXEEN</t>
  </si>
  <si>
    <t>F</t>
  </si>
  <si>
    <t xml:space="preserve"> Championnat de France de Vol de Pente F3F</t>
  </si>
  <si>
    <t>9 au 11 Mai 2024 - St Ferriol/Laurac/Escueillens (11) organisé par Tête en l'Air</t>
  </si>
  <si>
    <t>Catégorie Vol de Pente F3F</t>
  </si>
  <si>
    <t>Nom et Prénom</t>
  </si>
  <si>
    <r>
      <t xml:space="preserve">C/J   </t>
    </r>
    <r>
      <rPr>
        <i/>
        <sz val="11"/>
        <rFont val="Arial"/>
        <family val="2"/>
      </rPr>
      <t>(2)</t>
    </r>
  </si>
  <si>
    <t xml:space="preserve"> LAM</t>
  </si>
  <si>
    <r>
      <t xml:space="preserve">Résultat 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(3)</t>
    </r>
  </si>
  <si>
    <r>
      <t>Vol 1</t>
    </r>
    <r>
      <rPr>
        <sz val="11"/>
        <rFont val="Arial"/>
        <family val="2"/>
      </rPr>
      <t xml:space="preserve">  </t>
    </r>
    <r>
      <rPr>
        <i/>
        <sz val="11"/>
        <rFont val="Arial"/>
        <family val="2"/>
      </rPr>
      <t>(4)</t>
    </r>
  </si>
  <si>
    <r>
      <t xml:space="preserve">Vol 2  </t>
    </r>
    <r>
      <rPr>
        <i/>
        <sz val="11"/>
        <rFont val="Arial"/>
        <family val="2"/>
      </rPr>
      <t>(4)</t>
    </r>
  </si>
  <si>
    <r>
      <t xml:space="preserve">Vol 3  </t>
    </r>
    <r>
      <rPr>
        <i/>
        <sz val="11"/>
        <rFont val="Arial"/>
        <family val="2"/>
      </rPr>
      <t>(4)</t>
    </r>
  </si>
  <si>
    <r>
      <t xml:space="preserve">Vol 4  </t>
    </r>
    <r>
      <rPr>
        <i/>
        <sz val="11"/>
        <rFont val="Arial"/>
        <family val="2"/>
      </rPr>
      <t>(4)</t>
    </r>
  </si>
  <si>
    <r>
      <t xml:space="preserve">Vol 5  </t>
    </r>
    <r>
      <rPr>
        <i/>
        <sz val="11"/>
        <rFont val="Arial"/>
        <family val="2"/>
      </rPr>
      <t>(4)</t>
    </r>
  </si>
  <si>
    <r>
      <t xml:space="preserve">Vol 6  </t>
    </r>
    <r>
      <rPr>
        <i/>
        <sz val="11"/>
        <rFont val="Arial"/>
        <family val="2"/>
      </rPr>
      <t>(4)</t>
    </r>
  </si>
  <si>
    <r>
      <t xml:space="preserve">Vol 7  </t>
    </r>
    <r>
      <rPr>
        <i/>
        <sz val="11"/>
        <rFont val="Arial"/>
        <family val="2"/>
      </rPr>
      <t>(4)</t>
    </r>
  </si>
  <si>
    <r>
      <t xml:space="preserve">Vol 8  </t>
    </r>
    <r>
      <rPr>
        <i/>
        <sz val="11"/>
        <rFont val="Arial"/>
        <family val="2"/>
      </rPr>
      <t>(4)</t>
    </r>
  </si>
  <si>
    <r>
      <t xml:space="preserve">Vol 9  </t>
    </r>
    <r>
      <rPr>
        <i/>
        <sz val="11"/>
        <rFont val="Arial"/>
        <family val="2"/>
      </rPr>
      <t>(4)</t>
    </r>
  </si>
  <si>
    <r>
      <t xml:space="preserve">Vol 10 </t>
    </r>
    <r>
      <rPr>
        <i/>
        <sz val="11"/>
        <rFont val="Arial"/>
        <family val="2"/>
      </rPr>
      <t>(4)</t>
    </r>
  </si>
  <si>
    <r>
      <t xml:space="preserve">Vol 11 </t>
    </r>
    <r>
      <rPr>
        <i/>
        <sz val="11"/>
        <rFont val="Arial"/>
        <family val="2"/>
      </rPr>
      <t>(4)</t>
    </r>
  </si>
  <si>
    <r>
      <t xml:space="preserve">Vol 12  </t>
    </r>
    <r>
      <rPr>
        <i/>
        <sz val="11"/>
        <rFont val="Arial"/>
        <family val="2"/>
      </rPr>
      <t>(4)</t>
    </r>
  </si>
  <si>
    <r>
      <t xml:space="preserve">Vol 13  </t>
    </r>
    <r>
      <rPr>
        <i/>
        <sz val="11"/>
        <rFont val="Arial"/>
        <family val="2"/>
      </rPr>
      <t>(4)</t>
    </r>
  </si>
  <si>
    <r>
      <t xml:space="preserve">Vol14   </t>
    </r>
    <r>
      <rPr>
        <i/>
        <sz val="11"/>
        <rFont val="Arial"/>
        <family val="2"/>
      </rPr>
      <t>(4)</t>
    </r>
  </si>
  <si>
    <r>
      <t xml:space="preserve">Vol 15  </t>
    </r>
    <r>
      <rPr>
        <i/>
        <sz val="11"/>
        <rFont val="Arial"/>
        <family val="2"/>
      </rPr>
      <t>(4)</t>
    </r>
  </si>
  <si>
    <r>
      <t xml:space="preserve">Vol 16  </t>
    </r>
    <r>
      <rPr>
        <i/>
        <sz val="11"/>
        <rFont val="Arial"/>
        <family val="2"/>
      </rPr>
      <t>(4)</t>
    </r>
  </si>
  <si>
    <t xml:space="preserve">DALL’AVA Hervé </t>
  </si>
  <si>
    <t>OCCITANIE</t>
  </si>
  <si>
    <t xml:space="preserve"> TETE EN L AIR</t>
  </si>
  <si>
    <t xml:space="preserve">LANES Sebastien </t>
  </si>
  <si>
    <t xml:space="preserve">DEGUELLE Jean-Bastien </t>
  </si>
  <si>
    <t xml:space="preserve">LANES Philippe </t>
  </si>
  <si>
    <t>PROVENCE ALPES COTE D'AZUR</t>
  </si>
  <si>
    <t>MODEL AIR CLUB DE NICE ET DU SUD EST</t>
  </si>
  <si>
    <t xml:space="preserve">MERVELET Matthieu </t>
  </si>
  <si>
    <t>MODELE AIR CLUB DE CANNES</t>
  </si>
  <si>
    <t xml:space="preserve">RONDEL Pierre </t>
  </si>
  <si>
    <t>AUVERGNE RHONE-ALPES</t>
  </si>
  <si>
    <t>BRIE ALPES SOARING (B.A.S.)</t>
  </si>
  <si>
    <t xml:space="preserve">FRICKE Andréas </t>
  </si>
  <si>
    <t>EOLE MURET</t>
  </si>
  <si>
    <t xml:space="preserve">DELARBRE Thomas </t>
  </si>
  <si>
    <t>GERZAT AEROMODELISME PASSION</t>
  </si>
  <si>
    <t xml:space="preserve">MONET Olivier </t>
  </si>
  <si>
    <t>NOUVELLE AQUITAINE</t>
  </si>
  <si>
    <t>MODEL ARVERT CLUB 17</t>
  </si>
  <si>
    <t xml:space="preserve">POIGNARD Thierry </t>
  </si>
  <si>
    <t>BOURGOGNE FRANCHE-COMTE</t>
  </si>
  <si>
    <t>AEROMODELE CLUB DU PAYS DE MONTBELIARD</t>
  </si>
  <si>
    <t xml:space="preserve">HENNINOT Roland </t>
  </si>
  <si>
    <t>MERVILLE AEROMODELISME CLUB</t>
  </si>
  <si>
    <t xml:space="preserve">DAVIET Syvain </t>
  </si>
  <si>
    <t xml:space="preserve">BRAHIER Mickaël </t>
  </si>
  <si>
    <t xml:space="preserve">DELMAS Damien </t>
  </si>
  <si>
    <t xml:space="preserve">CARLIN Joël </t>
  </si>
  <si>
    <t>ILE DE FRANCE</t>
  </si>
  <si>
    <t>A. N. E. G.</t>
  </si>
  <si>
    <t xml:space="preserve">VAISSIER Pascal </t>
  </si>
  <si>
    <t>ASSOCIATION DES MODÉLISTES BRIGNOLAIS</t>
  </si>
  <si>
    <t xml:space="preserve">MARIN Joël </t>
  </si>
  <si>
    <t xml:space="preserve">FOUCHER Jean-Luc </t>
  </si>
  <si>
    <t xml:space="preserve">DELARBRE Serge </t>
  </si>
  <si>
    <t xml:space="preserve">MARCAIS Vincent </t>
  </si>
  <si>
    <t>AERO-CLUB ROYANS-VERCORS MODELISME</t>
  </si>
  <si>
    <t xml:space="preserve">DARIES Antoine </t>
  </si>
  <si>
    <t>PIERREVERT MODELISME</t>
  </si>
  <si>
    <t xml:space="preserve"> Championnat de France F3Q - Planeurs remorqués</t>
  </si>
  <si>
    <r>
      <t>F3Q - Planeurs remorqués</t>
    </r>
    <r>
      <rPr>
        <b/>
        <i/>
        <sz val="11"/>
        <color theme="1"/>
        <rFont val="Arial"/>
        <family val="2"/>
      </rPr>
      <t xml:space="preserve">  </t>
    </r>
  </si>
  <si>
    <r>
      <rPr>
        <b/>
        <sz val="11"/>
        <color theme="1"/>
        <rFont val="Arial"/>
        <family val="2"/>
      </rPr>
      <t xml:space="preserve">C/J   </t>
    </r>
    <r>
      <rPr>
        <i/>
        <sz val="11"/>
        <color theme="1"/>
        <rFont val="Arial"/>
        <family val="2"/>
      </rPr>
      <t>(2)</t>
    </r>
  </si>
  <si>
    <r>
      <rPr>
        <b/>
        <sz val="11"/>
        <color theme="1"/>
        <rFont val="Arial"/>
        <family val="2"/>
      </rPr>
      <t xml:space="preserve">Résultat 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(3)</t>
    </r>
  </si>
  <si>
    <r>
      <rPr>
        <b/>
        <sz val="11"/>
        <color theme="1"/>
        <rFont val="Arial"/>
        <family val="2"/>
      </rPr>
      <t>Vol 1</t>
    </r>
    <r>
      <rPr>
        <sz val="11"/>
        <color theme="1"/>
        <rFont val="Arial"/>
        <family val="2"/>
      </rPr>
      <t xml:space="preserve">  </t>
    </r>
    <r>
      <rPr>
        <i/>
        <sz val="11"/>
        <color theme="1"/>
        <rFont val="Arial"/>
        <family val="2"/>
      </rPr>
      <t>(4)</t>
    </r>
  </si>
  <si>
    <r>
      <rPr>
        <b/>
        <sz val="11"/>
        <color theme="1"/>
        <rFont val="Arial"/>
        <family val="2"/>
      </rPr>
      <t xml:space="preserve">Vol 2  </t>
    </r>
    <r>
      <rPr>
        <i/>
        <sz val="11"/>
        <color theme="1"/>
        <rFont val="Arial"/>
        <family val="2"/>
      </rPr>
      <t>(4)</t>
    </r>
  </si>
  <si>
    <r>
      <rPr>
        <b/>
        <sz val="11"/>
        <color theme="1"/>
        <rFont val="Arial"/>
        <family val="2"/>
      </rPr>
      <t xml:space="preserve">Vol 3  </t>
    </r>
    <r>
      <rPr>
        <i/>
        <sz val="11"/>
        <color theme="1"/>
        <rFont val="Arial"/>
        <family val="2"/>
      </rPr>
      <t>(4)</t>
    </r>
  </si>
  <si>
    <r>
      <rPr>
        <b/>
        <sz val="11"/>
        <color theme="1"/>
        <rFont val="Arial"/>
        <family val="2"/>
      </rPr>
      <t xml:space="preserve">Vol 4  </t>
    </r>
    <r>
      <rPr>
        <i/>
        <sz val="11"/>
        <color theme="1"/>
        <rFont val="Arial"/>
        <family val="2"/>
      </rPr>
      <t>(4)</t>
    </r>
  </si>
  <si>
    <r>
      <rPr>
        <b/>
        <sz val="11"/>
        <color theme="1"/>
        <rFont val="Arial"/>
        <family val="2"/>
      </rPr>
      <t xml:space="preserve">Vol 5  </t>
    </r>
    <r>
      <rPr>
        <i/>
        <sz val="11"/>
        <color theme="1"/>
        <rFont val="Arial"/>
        <family val="2"/>
      </rPr>
      <t>(4)</t>
    </r>
  </si>
  <si>
    <t>OLE, Julien</t>
  </si>
  <si>
    <t>AMCM</t>
  </si>
  <si>
    <t>/</t>
  </si>
  <si>
    <t>CHENOZ, Olivier</t>
  </si>
  <si>
    <t>GOURDET, Julien</t>
  </si>
  <si>
    <t>CAAFT</t>
  </si>
  <si>
    <t>VENAT, Romain</t>
  </si>
  <si>
    <t>AMN</t>
  </si>
  <si>
    <t>BORDE, Jérôme</t>
  </si>
  <si>
    <t>SMA</t>
  </si>
  <si>
    <t>FRAISSE, Jean Michel</t>
  </si>
  <si>
    <t>CMC</t>
  </si>
  <si>
    <t>ESCARNOT, Marc</t>
  </si>
  <si>
    <t>AMVL</t>
  </si>
  <si>
    <t>BERGES, Frédéric</t>
  </si>
  <si>
    <t>LE MESLE, Lilian</t>
  </si>
  <si>
    <t>AMCC</t>
  </si>
  <si>
    <t>LECHARTIER, Thomas</t>
  </si>
  <si>
    <t>Spirale 35</t>
  </si>
  <si>
    <t>LAGUILLON, Franck</t>
  </si>
  <si>
    <t>DORMOY, Pierre</t>
  </si>
  <si>
    <t>LCE</t>
  </si>
  <si>
    <t>RIFFLART, Pierre-Francois</t>
  </si>
  <si>
    <t>AMCG</t>
  </si>
  <si>
    <t>BEGUE, Yann</t>
  </si>
  <si>
    <t>SMAC</t>
  </si>
  <si>
    <t>RUIDE, Sébastien</t>
  </si>
  <si>
    <t>MAILLE, Jérôme</t>
  </si>
  <si>
    <t>RICARD, Jean-Luc</t>
  </si>
  <si>
    <t>MAG</t>
  </si>
  <si>
    <t>RICCIARDI, René</t>
  </si>
  <si>
    <t>ANEG</t>
  </si>
  <si>
    <t>GOURDET, Daniel</t>
  </si>
  <si>
    <t>COULOMB, Sylvain</t>
  </si>
  <si>
    <t>ZINK, Thierry</t>
  </si>
  <si>
    <t>BENEDITTINI, Laurent</t>
  </si>
  <si>
    <t>Spirale35</t>
  </si>
  <si>
    <t>JAUME, Fabrice</t>
  </si>
  <si>
    <t>GREGOIRE, Matthieu</t>
  </si>
  <si>
    <t>VBA</t>
  </si>
  <si>
    <t>MOREAU, Frédéric</t>
  </si>
  <si>
    <t>DAMEME, Alain</t>
  </si>
  <si>
    <t>LTP</t>
  </si>
  <si>
    <t>MAILLE, Sacha</t>
  </si>
  <si>
    <t>IOST, Philippe</t>
  </si>
  <si>
    <t>PROVOST, Loïc</t>
  </si>
  <si>
    <t>GAUBY, Jordan</t>
  </si>
  <si>
    <t>CMCM</t>
  </si>
  <si>
    <t>LECHARTIER, Alexandre</t>
  </si>
  <si>
    <t>GOURDET, Brigitte</t>
  </si>
  <si>
    <t>THION, Jérome</t>
  </si>
  <si>
    <t>MCB</t>
  </si>
  <si>
    <t>CHARRUT, Charles</t>
  </si>
  <si>
    <t>BAM</t>
  </si>
  <si>
    <t>VENIER, Jean-Guy</t>
  </si>
  <si>
    <t>GIARRAPUTO, Francis</t>
  </si>
  <si>
    <t>MCCT</t>
  </si>
  <si>
    <t>CHENOZ, Emmanuelle</t>
  </si>
  <si>
    <t>SALON, Alain</t>
  </si>
  <si>
    <t>AMBROISE, Jacques</t>
  </si>
  <si>
    <t>LES 2L</t>
  </si>
  <si>
    <t>CHENOZ, Jean</t>
  </si>
  <si>
    <t>ORAIN, Jean-Luc</t>
  </si>
  <si>
    <t>ACC</t>
  </si>
  <si>
    <t>GEERTS, Michel</t>
  </si>
  <si>
    <t>MCCL</t>
  </si>
  <si>
    <t>ALBERT, Jérôme</t>
  </si>
  <si>
    <t>VENAT, Fabrice</t>
  </si>
  <si>
    <t xml:space="preserve"> Championnat de France de Motoplaneurs ELECTRO 7</t>
  </si>
  <si>
    <t xml:space="preserve">Electro 7 </t>
  </si>
  <si>
    <t xml:space="preserve">N°Ligue </t>
  </si>
  <si>
    <t>N° Club - Nom Club</t>
  </si>
  <si>
    <t>Fly Off 1</t>
  </si>
  <si>
    <t>Fly Off 2</t>
  </si>
  <si>
    <t>Vol 4</t>
  </si>
  <si>
    <t>Vol 5</t>
  </si>
  <si>
    <t>Vol 6</t>
  </si>
  <si>
    <t>Vol 7</t>
  </si>
  <si>
    <t>PERCHERON Daniel</t>
  </si>
  <si>
    <t xml:space="preserve">LAMCVL </t>
  </si>
  <si>
    <t>0102 - CLUB AEROMODELISTE DE TOURAINE</t>
  </si>
  <si>
    <t>INSAURRIAGA CELMA Jesus</t>
  </si>
  <si>
    <t xml:space="preserve">LAMOCC </t>
  </si>
  <si>
    <t>0875 - MERVILLE AEROMODELISME CLUB</t>
  </si>
  <si>
    <t>PEYRICHOUX Christian</t>
  </si>
  <si>
    <t>GRAVOUIL Roger</t>
  </si>
  <si>
    <t xml:space="preserve">LAMPL </t>
  </si>
  <si>
    <t>0425 - LES AILES DU VAL DE LOIRE</t>
  </si>
  <si>
    <t>FOUCAUT Fabrice</t>
  </si>
  <si>
    <t>0451 - CLUB MODELISTE CAUSSADE MONTEILS</t>
  </si>
  <si>
    <t>ROUGIER Pascal</t>
  </si>
  <si>
    <t xml:space="preserve">LAMNA </t>
  </si>
  <si>
    <t>0231 - SALLES EN VOL</t>
  </si>
  <si>
    <t>LEAUTE Jacques</t>
  </si>
  <si>
    <t xml:space="preserve">LAMBRE </t>
  </si>
  <si>
    <t>0299 - AEROMODEL CLUB DU FINISTERE</t>
  </si>
  <si>
    <t>BOUCQ Maximilien</t>
  </si>
  <si>
    <t>COUVERTIER Philippe</t>
  </si>
  <si>
    <t>0066 - LES AILES RABELAISIENNES</t>
  </si>
  <si>
    <t xml:space="preserve">VARGAS Jean Pierre </t>
  </si>
  <si>
    <t>0086 - MONTAUBAN AIR MODELES</t>
  </si>
  <si>
    <t>ISSALY Tony</t>
  </si>
  <si>
    <t>0465 - AEROMODELISME LISLOIS</t>
  </si>
  <si>
    <t>LEPISSIER Julien</t>
  </si>
  <si>
    <t>CHAMPION Robert</t>
  </si>
  <si>
    <t>GALDEANO Jean Luc</t>
  </si>
  <si>
    <t>LE BERRE Yoan</t>
  </si>
  <si>
    <t>0546 - M. A. C. COMMANDANT TULASNE</t>
  </si>
  <si>
    <t>VILLESSANGE Marc</t>
  </si>
  <si>
    <t>BOUCHARINC Patrick</t>
  </si>
  <si>
    <t xml:space="preserve">LAMAURA </t>
  </si>
  <si>
    <t>0475 - M. C. ROUSSILLONNAIS AGNITAIRE</t>
  </si>
  <si>
    <t>SERNY Georges</t>
  </si>
  <si>
    <t>VAUDAINE Georges</t>
  </si>
  <si>
    <t>DINSE Jean Pierre</t>
  </si>
  <si>
    <t>BOUVIER Michel</t>
  </si>
  <si>
    <t>0471 - LES BLAIREAUX AIR MODEL</t>
  </si>
  <si>
    <t>DUBAR Jean-Philippe</t>
  </si>
  <si>
    <t>0195 - MINI AILES GAILLACOISES</t>
  </si>
  <si>
    <t>MEIGNANT Jean Claude</t>
  </si>
  <si>
    <t>ROGARD Alain</t>
  </si>
  <si>
    <t>CHICHEPORTICHE Bernard</t>
  </si>
  <si>
    <t>PEAN Bernard</t>
  </si>
  <si>
    <t>BEAURAIN Marceau</t>
  </si>
  <si>
    <t>LOGEL Thomas</t>
  </si>
  <si>
    <t>BRAZILLE Jérémy</t>
  </si>
  <si>
    <t>GEAY Gilbert</t>
  </si>
  <si>
    <t xml:space="preserve">LAMIF </t>
  </si>
  <si>
    <t>0972 - A. N. E. G.</t>
  </si>
  <si>
    <t>BARAT Christian</t>
  </si>
  <si>
    <t>GAUVRIT Eric</t>
  </si>
  <si>
    <t>MANDON Matthias</t>
  </si>
  <si>
    <t>TESSIER Frederic</t>
  </si>
  <si>
    <t>0798 - SOUAL MODEL AIR CLUB - SMAC</t>
  </si>
  <si>
    <t>Electro 7 cadet/junior</t>
  </si>
  <si>
    <t>Manche retirée du total</t>
  </si>
  <si>
    <t xml:space="preserve"> Championnat de France de vol libre d'intérieur</t>
  </si>
  <si>
    <t>Micro 35 Cadet et Junior</t>
  </si>
  <si>
    <t>1</t>
  </si>
  <si>
    <t>GAILLARD Thomas</t>
  </si>
  <si>
    <t>LAMPL</t>
  </si>
  <si>
    <t>SEVRES ANJOU MODELISME</t>
  </si>
  <si>
    <t>2</t>
  </si>
  <si>
    <t>MARTINEAU Mathis</t>
  </si>
  <si>
    <t>3</t>
  </si>
  <si>
    <t>GENTY Arthur</t>
  </si>
  <si>
    <t>4</t>
  </si>
  <si>
    <t>GUETTE Morgan</t>
  </si>
  <si>
    <t>5</t>
  </si>
  <si>
    <t>ALEXANDRE Tayronn</t>
  </si>
  <si>
    <t>LAMIF</t>
  </si>
  <si>
    <t>MODELE AIR CLUB DE MANDRES</t>
  </si>
  <si>
    <t>Micro 35 Senior</t>
  </si>
  <si>
    <t>MASSON RENAUD</t>
  </si>
  <si>
    <t>LAMCVL</t>
  </si>
  <si>
    <t>CLUB AEROMODELISTE DE TOURAINE</t>
  </si>
  <si>
    <t>MORICEAU Bertrand</t>
  </si>
  <si>
    <t>BROUANT Nicolas</t>
  </si>
  <si>
    <t>KELLER Jean-Maurice</t>
  </si>
  <si>
    <t>LES AILES SILENCIEUSES ASSERACAISES</t>
  </si>
  <si>
    <t>6</t>
  </si>
  <si>
    <t>ROMPION DENIS</t>
  </si>
  <si>
    <t>7</t>
  </si>
  <si>
    <t>MARTINEAU ALBAN</t>
  </si>
  <si>
    <t>8</t>
  </si>
  <si>
    <t>GEFFROY-LEMOINE ANDRE</t>
  </si>
  <si>
    <t>9</t>
  </si>
  <si>
    <t>MARCHAND Gabriel</t>
  </si>
  <si>
    <t>F1D</t>
  </si>
  <si>
    <t>BARBERIS DIDIER</t>
  </si>
  <si>
    <t>MARILIER Thierry</t>
  </si>
  <si>
    <t>F1L</t>
  </si>
  <si>
    <t>F1M</t>
  </si>
  <si>
    <t>BROCHARD Georges</t>
  </si>
  <si>
    <t>GRAVOUIL Christian</t>
  </si>
  <si>
    <t>10</t>
  </si>
  <si>
    <t>11</t>
  </si>
  <si>
    <t>12</t>
  </si>
  <si>
    <t xml:space="preserve"> Championnat de France de FF2000</t>
  </si>
  <si>
    <t>FF2000</t>
  </si>
  <si>
    <t>QUESNAY Alain</t>
  </si>
  <si>
    <t>LAMNOR</t>
  </si>
  <si>
    <t>CRIQU AILE CLUB</t>
  </si>
  <si>
    <t>DERUFFRAY Gaétan</t>
  </si>
  <si>
    <t>AERO CLUB DES CIGOGNES</t>
  </si>
  <si>
    <t>MATTHIEU Hugues</t>
  </si>
  <si>
    <t>MODELE AIR CLUB 27</t>
  </si>
  <si>
    <t>SALINE Thierry</t>
  </si>
  <si>
    <t>AERO CLUB DE ROUEN NORMANDIE</t>
  </si>
  <si>
    <t>ROCOURT Christophe</t>
  </si>
  <si>
    <t>VIOLON Gérard</t>
  </si>
  <si>
    <t>AERO MODEL CLUB DE CHATEAUDUN</t>
  </si>
  <si>
    <t>ELLIOT Patrick</t>
  </si>
  <si>
    <t>CAMIER Patrick</t>
  </si>
  <si>
    <t>LAMNA</t>
  </si>
  <si>
    <t>AILES SILENCIEUSES DE BALZAC</t>
  </si>
  <si>
    <t>PAGNOUX Didier</t>
  </si>
  <si>
    <t>SOULIE Pascal</t>
  </si>
  <si>
    <t>DELAVAU André</t>
  </si>
  <si>
    <t>AERO CLUB DU POITOU</t>
  </si>
  <si>
    <t>CHALIMON Daniel</t>
  </si>
  <si>
    <t>CLUB MODELISTE DU VEXIN</t>
  </si>
  <si>
    <t>13</t>
  </si>
  <si>
    <t>14</t>
  </si>
  <si>
    <t>15</t>
  </si>
  <si>
    <t>THIEULIN Didier</t>
  </si>
  <si>
    <t>0676 - CRIQU AILE CLUB</t>
  </si>
  <si>
    <t>16</t>
  </si>
  <si>
    <t>CAYRE Franck</t>
  </si>
  <si>
    <t>17</t>
  </si>
  <si>
    <t>MORELLE Philippe</t>
  </si>
  <si>
    <t>18</t>
  </si>
  <si>
    <t>TROUVE Julien</t>
  </si>
  <si>
    <t>19</t>
  </si>
  <si>
    <t>PONS Alexis</t>
  </si>
  <si>
    <t>20</t>
  </si>
  <si>
    <t>GONTIER Pascal</t>
  </si>
  <si>
    <t>21</t>
  </si>
  <si>
    <t>PONS Valentin</t>
  </si>
  <si>
    <t>22</t>
  </si>
  <si>
    <t>CHAUSSET Mathias</t>
  </si>
  <si>
    <t>ROCHEFORT AEROMODEL CLUB 17</t>
  </si>
  <si>
    <t>23</t>
  </si>
  <si>
    <t>COLIN Philippe</t>
  </si>
  <si>
    <t>24</t>
  </si>
  <si>
    <t>LANDOLFI Christian</t>
  </si>
  <si>
    <t>VAYRES MODELO</t>
  </si>
  <si>
    <t>25</t>
  </si>
  <si>
    <t>DECOUARD Marcel</t>
  </si>
  <si>
    <t>26</t>
  </si>
  <si>
    <t>VENEC François</t>
  </si>
  <si>
    <t>27</t>
  </si>
  <si>
    <t>MATOT Pascal</t>
  </si>
  <si>
    <t>PACA</t>
  </si>
  <si>
    <t>Cadet</t>
  </si>
  <si>
    <t>Junior</t>
  </si>
  <si>
    <t>Championnat de France avion de voltige RC 2024</t>
  </si>
  <si>
    <r>
      <t>Catégorie internationale F3A</t>
    </r>
    <r>
      <rPr>
        <i/>
        <sz val="14"/>
        <rFont val="Arial"/>
        <family val="2"/>
      </rPr>
      <t xml:space="preserve"> (titre de champion de France)</t>
    </r>
  </si>
  <si>
    <r>
      <t xml:space="preserve">Catégorie Internationale F3A  </t>
    </r>
    <r>
      <rPr>
        <sz val="12"/>
        <rFont val="Arial"/>
        <family val="2"/>
      </rPr>
      <t>(</t>
    </r>
    <r>
      <rPr>
        <i/>
        <sz val="12"/>
        <rFont val="Arial"/>
        <family val="2"/>
      </rPr>
      <t>Titre de champion de France)</t>
    </r>
  </si>
  <si>
    <t>Vols Préliminaires</t>
  </si>
  <si>
    <t>Vols de Demi-Finales</t>
  </si>
  <si>
    <t>Clt</t>
  </si>
  <si>
    <t>Rang</t>
  </si>
  <si>
    <t>N°</t>
  </si>
  <si>
    <t>J/S</t>
  </si>
  <si>
    <t>N° Licence</t>
  </si>
  <si>
    <t>Norm.</t>
  </si>
  <si>
    <t>Prélim</t>
  </si>
  <si>
    <r>
      <t xml:space="preserve">Demi 1 </t>
    </r>
    <r>
      <rPr>
        <sz val="9"/>
        <rFont val="Arial"/>
        <family val="2"/>
      </rPr>
      <t>(F25)</t>
    </r>
  </si>
  <si>
    <r>
      <t>Demi 2</t>
    </r>
    <r>
      <rPr>
        <sz val="9"/>
        <rFont val="Arial"/>
        <family val="2"/>
      </rPr>
      <t xml:space="preserve"> (F25)</t>
    </r>
  </si>
  <si>
    <r>
      <t>Catégorie nationale B</t>
    </r>
    <r>
      <rPr>
        <i/>
        <sz val="14"/>
        <rFont val="Arial"/>
        <family val="2"/>
      </rPr>
      <t xml:space="preserve"> (titre de champion de France)</t>
    </r>
  </si>
  <si>
    <r>
      <t xml:space="preserve">Catégorie Nationale B </t>
    </r>
    <r>
      <rPr>
        <i/>
        <sz val="12"/>
        <rFont val="Arial"/>
        <family val="2"/>
      </rPr>
      <t>(Titre de champion de France)</t>
    </r>
  </si>
  <si>
    <t>FLY OFF</t>
  </si>
  <si>
    <t>Fly off 1</t>
  </si>
  <si>
    <t>Fly off 2</t>
  </si>
  <si>
    <r>
      <t>Catégorie nationale A</t>
    </r>
    <r>
      <rPr>
        <i/>
        <sz val="14"/>
        <rFont val="Arial"/>
        <family val="2"/>
      </rPr>
      <t xml:space="preserve"> (titre de champion national)</t>
    </r>
  </si>
  <si>
    <r>
      <t xml:space="preserve">Catégorie Nationale A </t>
    </r>
    <r>
      <rPr>
        <i/>
        <sz val="12"/>
        <rFont val="Arial"/>
        <family val="2"/>
      </rPr>
      <t>(Titre de champion de France)</t>
    </r>
  </si>
  <si>
    <t>12/05/24 - CABANAC&amp;VILLAGRAINS (33) - CMC</t>
  </si>
  <si>
    <t xml:space="preserve">les 18 et 19 mai 2024 à Corbarieu (82) - Club de MONTAUBAN </t>
  </si>
  <si>
    <t>15 et 16 Juin 2024 - Treize Vents (85) - Sèvres Anjou Modélisme</t>
  </si>
  <si>
    <t>29 et 30 juin 2024 à Rochefort (17) - Rochefort Aéromodel Club 17</t>
  </si>
  <si>
    <t xml:space="preserve"> Championnat de France de Maquettes</t>
  </si>
  <si>
    <t>du 30 Août au 01 Septembre 2024 à Roanne / Saint léger</t>
  </si>
  <si>
    <t xml:space="preserve">Club Organisateur : Radio Model Club Roannais (0180) </t>
  </si>
  <si>
    <t>Catégorie National  Avion (titre de champion de France)</t>
  </si>
  <si>
    <t>Statique</t>
  </si>
  <si>
    <t>MARTINEZ Cyril</t>
  </si>
  <si>
    <t xml:space="preserve">PROVENCE ALPES </t>
  </si>
  <si>
    <t>AEROMODEL CLUB DE LA CRAU</t>
  </si>
  <si>
    <t>FOLIGUET Thomas</t>
  </si>
  <si>
    <t>GRAND EST</t>
  </si>
  <si>
    <t>AERO CLUB VOSGIEN</t>
  </si>
  <si>
    <t>GUICHARD Thibaud</t>
  </si>
  <si>
    <t>AURA</t>
  </si>
  <si>
    <t>Modélisme Club Jonageois</t>
  </si>
  <si>
    <t>SICARD Gilles</t>
  </si>
  <si>
    <t>VOL LIBRE</t>
  </si>
  <si>
    <t>THIERRY Philippe</t>
  </si>
  <si>
    <t>Club aéromodeisme Avallonnais</t>
  </si>
  <si>
    <t>CERVERA Didier</t>
  </si>
  <si>
    <t>Aéro Model Club Du Val De Saonne</t>
  </si>
  <si>
    <t>SOLLACARO Michel</t>
  </si>
  <si>
    <t>Aero Models Club Pujaut</t>
  </si>
  <si>
    <t>BALAGUER Jacques</t>
  </si>
  <si>
    <t>O.M.A.T GUILLAUMET</t>
  </si>
  <si>
    <t>SOUTHON Laurent</t>
  </si>
  <si>
    <t>Model Air Club De L'Allier</t>
  </si>
  <si>
    <t>VOGLER Nicolas</t>
  </si>
  <si>
    <t>BRIQUET Eric</t>
  </si>
  <si>
    <t>Aéromodel Club de La Crau</t>
  </si>
  <si>
    <t>IDF</t>
  </si>
  <si>
    <t>A.N.E.G.</t>
  </si>
  <si>
    <t>Catégorie F4H (titre de champion de France)</t>
  </si>
  <si>
    <t>MAUGEARD Olivier</t>
  </si>
  <si>
    <t>TEAM AERO PASSION</t>
  </si>
  <si>
    <t>FOLIGUET Jean-Luc</t>
  </si>
  <si>
    <t>NIETO Roger</t>
  </si>
  <si>
    <t>BRETAGNE</t>
  </si>
  <si>
    <t>A.S.A.E.C</t>
  </si>
  <si>
    <t>MENEGUZ Luc</t>
  </si>
  <si>
    <t>DECOUVELAERE Eric</t>
  </si>
  <si>
    <t>NORMANDIE</t>
  </si>
  <si>
    <t>FALAISE MODEL CLUB</t>
  </si>
  <si>
    <t>GERMAIN Quentin</t>
  </si>
  <si>
    <t>CLUB AEROMODELISME</t>
  </si>
  <si>
    <t xml:space="preserve">Catégorie F4C </t>
  </si>
  <si>
    <t>BOULANGER Daniel</t>
  </si>
  <si>
    <t>AEROCLUB DE LA MORTA-</t>
  </si>
  <si>
    <t>Catégorie National  Planeur</t>
  </si>
  <si>
    <t>AEROMODEL CLUB DE LA</t>
  </si>
  <si>
    <t>N.C.</t>
  </si>
  <si>
    <t>Non Classé</t>
  </si>
  <si>
    <t xml:space="preserve"> Championnat de France de Drone Racing F9U</t>
  </si>
  <si>
    <t>24 &amp; 25 Août - Chapelle sur Erdre (AMC2)</t>
  </si>
  <si>
    <t>F9U ( Titre de champion de France)</t>
  </si>
  <si>
    <t>Licence</t>
  </si>
  <si>
    <r>
      <t xml:space="preserve">C/J   </t>
    </r>
    <r>
      <rPr>
        <i/>
        <sz val="11"/>
        <color theme="1"/>
        <rFont val="Arial"/>
        <family val="2"/>
      </rPr>
      <t>(2)</t>
    </r>
  </si>
  <si>
    <t>ROUSSEAU Killian</t>
  </si>
  <si>
    <t>LAMNA - LAM NOUVELLE AQUITAINE</t>
  </si>
  <si>
    <t>0149 - PERIGORD AIR MODEL</t>
  </si>
  <si>
    <t>COUAILLES Dorian</t>
  </si>
  <si>
    <t>BAILLEAU Guillaume</t>
  </si>
  <si>
    <t>LAMIF - LAM ILE DE FRANCE</t>
  </si>
  <si>
    <t>0630 - FUN FLY CLUB (FFC)</t>
  </si>
  <si>
    <t>VERSMISSEN Swan</t>
  </si>
  <si>
    <t>LAMNOR - LAM NORMANDIE</t>
  </si>
  <si>
    <t>0589 - ESCADRILLE DES SALINES</t>
  </si>
  <si>
    <t>ALBORGHETTI Mathias</t>
  </si>
  <si>
    <t>1724 - DRONE RACING POLIENAS</t>
  </si>
  <si>
    <t>BEAUDOUIN Lucas</t>
  </si>
  <si>
    <t>LAMCVL - LAM CENTRE VAL DE LOIRE</t>
  </si>
  <si>
    <t>0921 - C. A. DE CHARTRES</t>
  </si>
  <si>
    <t>POLI Arthur</t>
  </si>
  <si>
    <t>0979 - MODEL CLUB BUXEEN</t>
  </si>
  <si>
    <t>VALTIER Arthur</t>
  </si>
  <si>
    <t>LAMPL - LAM PAYS DE LA LOIRE</t>
  </si>
  <si>
    <t>1655 - AERO MODELISME CLUB CHAPELAIN</t>
  </si>
  <si>
    <t>GOIN Ewen</t>
  </si>
  <si>
    <t>BILLARD Thibault</t>
  </si>
  <si>
    <t>LEVIONNAIS Timothée</t>
  </si>
  <si>
    <t>0118 - AERO CLUB DU POITOU</t>
  </si>
  <si>
    <t>PICHON-TOURY Jules</t>
  </si>
  <si>
    <t>GIETHLEN Tibault</t>
  </si>
  <si>
    <t>1658 - LIMOUZI DRONE RACING</t>
  </si>
  <si>
    <t>DANIAU Anthony</t>
  </si>
  <si>
    <t>0526 - OCHEY CLUB MODELISME</t>
  </si>
  <si>
    <t>ULRICH Jérôme</t>
  </si>
  <si>
    <t>ALBORGHETTI Franck</t>
  </si>
  <si>
    <t>ROCHE Matti</t>
  </si>
  <si>
    <t>COLLONGUES Steven</t>
  </si>
  <si>
    <t>LAMBRE - LAM BRETAGNE</t>
  </si>
  <si>
    <t>1619 - G FPV RACING</t>
  </si>
  <si>
    <t>BARRE Julien</t>
  </si>
  <si>
    <t>1595 - COTE DES LEGENDES AEROMODELISME</t>
  </si>
  <si>
    <t>CAMPS Aurélien</t>
  </si>
  <si>
    <t>DUVAL Aurélien</t>
  </si>
  <si>
    <t>1694 - FPV RACING SQY</t>
  </si>
  <si>
    <t>CAVICCHI Maxime</t>
  </si>
  <si>
    <t>ANTOINE Christophe</t>
  </si>
  <si>
    <t>0199 - AERO MODELISME DU DAUPHINE</t>
  </si>
  <si>
    <t>MORIN Arnaud</t>
  </si>
  <si>
    <t>FOUCHERIQ Noémie</t>
  </si>
  <si>
    <t>KLAINE Mikael</t>
  </si>
  <si>
    <t>FOUCHERIQ Julien</t>
  </si>
  <si>
    <t>LEDUC Bastien</t>
  </si>
  <si>
    <t>DUBUT CHEVILLON Robin</t>
  </si>
  <si>
    <t>RISCHARD Emilie</t>
  </si>
  <si>
    <t>TITTARELLI Alexandre</t>
  </si>
  <si>
    <t>ESTABLE Maël</t>
  </si>
  <si>
    <t>F9U junior ( Titre de champion de France)</t>
  </si>
  <si>
    <t>C/J (2)</t>
  </si>
  <si>
    <t>F9U + 35 ans ( Titre de champion de France)</t>
  </si>
  <si>
    <t>Championnat de France planeur à guidage automatique (F1E)2024</t>
  </si>
  <si>
    <t>28 septembre 2024 - LEUGNY</t>
  </si>
  <si>
    <r>
      <t xml:space="preserve">Catégorie internationale F1E  </t>
    </r>
    <r>
      <rPr>
        <i/>
        <sz val="14"/>
        <rFont val="Arial"/>
        <family val="2"/>
      </rPr>
      <t xml:space="preserve">(titre de champion de France)   </t>
    </r>
  </si>
  <si>
    <t>Club</t>
  </si>
  <si>
    <t>Temps</t>
  </si>
  <si>
    <t>Points</t>
  </si>
  <si>
    <t>DRAPEAU Jean Luc</t>
  </si>
  <si>
    <t>CA AZAY LE BRULE</t>
  </si>
  <si>
    <t>496,11</t>
  </si>
  <si>
    <t>120</t>
  </si>
  <si>
    <t>100</t>
  </si>
  <si>
    <t>173</t>
  </si>
  <si>
    <t>96,11</t>
  </si>
  <si>
    <t>180</t>
  </si>
  <si>
    <t>ROUX Alain</t>
  </si>
  <si>
    <t>492,22</t>
  </si>
  <si>
    <t>175</t>
  </si>
  <si>
    <t>97,22</t>
  </si>
  <si>
    <t>171</t>
  </si>
  <si>
    <t>95,00</t>
  </si>
  <si>
    <t>CHAUSSEBOURG Pierre</t>
  </si>
  <si>
    <t>C. M. RULLICOIS</t>
  </si>
  <si>
    <t>471,11</t>
  </si>
  <si>
    <t>128</t>
  </si>
  <si>
    <t>71,11</t>
  </si>
  <si>
    <t>TRACHEZ Aurélie</t>
  </si>
  <si>
    <t>470,00</t>
  </si>
  <si>
    <t>126</t>
  </si>
  <si>
    <t>70,00</t>
  </si>
  <si>
    <t>TRACHEZ Alexandre</t>
  </si>
  <si>
    <t>177</t>
  </si>
  <si>
    <t>98,33</t>
  </si>
  <si>
    <t>129</t>
  </si>
  <si>
    <t>71,67</t>
  </si>
  <si>
    <t>BOISSEAU Christian</t>
  </si>
  <si>
    <t>VOL LIBRE MONCONTOUROIS</t>
  </si>
  <si>
    <t>468,33</t>
  </si>
  <si>
    <t>144</t>
  </si>
  <si>
    <t>80,00</t>
  </si>
  <si>
    <t>168</t>
  </si>
  <si>
    <t>93,33</t>
  </si>
  <si>
    <t>TRACHEZ André</t>
  </si>
  <si>
    <t>457,78</t>
  </si>
  <si>
    <t>113</t>
  </si>
  <si>
    <t>62,78</t>
  </si>
  <si>
    <t>DESLOGES-BAZILE Hugo</t>
  </si>
  <si>
    <t>455,00</t>
  </si>
  <si>
    <t>99</t>
  </si>
  <si>
    <t>55,00</t>
  </si>
  <si>
    <t>MASSON Renaud</t>
  </si>
  <si>
    <t>454,44</t>
  </si>
  <si>
    <t>98</t>
  </si>
  <si>
    <t>54,44</t>
  </si>
  <si>
    <t>LAURA Théo</t>
  </si>
  <si>
    <t>437,22</t>
  </si>
  <si>
    <t>67</t>
  </si>
  <si>
    <t>37,22</t>
  </si>
  <si>
    <t>CROSNIER Eliott</t>
  </si>
  <si>
    <t>431,11</t>
  </si>
  <si>
    <t>123</t>
  </si>
  <si>
    <t>68,33</t>
  </si>
  <si>
    <t>JALLET Yvon</t>
  </si>
  <si>
    <t>429,44</t>
  </si>
  <si>
    <t>107</t>
  </si>
  <si>
    <t>59,44</t>
  </si>
  <si>
    <t>GADAL Christophe</t>
  </si>
  <si>
    <t>424,44</t>
  </si>
  <si>
    <t>85</t>
  </si>
  <si>
    <t>47,22</t>
  </si>
  <si>
    <t>139</t>
  </si>
  <si>
    <t>77,22</t>
  </si>
  <si>
    <t>TRACHEZ Sabine</t>
  </si>
  <si>
    <t>422,79</t>
  </si>
  <si>
    <t>109</t>
  </si>
  <si>
    <t>60,56</t>
  </si>
  <si>
    <t>172</t>
  </si>
  <si>
    <t>95,56</t>
  </si>
  <si>
    <t>66,67</t>
  </si>
  <si>
    <t>TRACHEZ Bernard</t>
  </si>
  <si>
    <t>410,83</t>
  </si>
  <si>
    <t>75</t>
  </si>
  <si>
    <t>62,50</t>
  </si>
  <si>
    <t>156</t>
  </si>
  <si>
    <t>86,67</t>
  </si>
  <si>
    <t>116</t>
  </si>
  <si>
    <t>64,44</t>
  </si>
  <si>
    <t>RIGAULT Mickaël</t>
  </si>
  <si>
    <t>403,89</t>
  </si>
  <si>
    <t>131</t>
  </si>
  <si>
    <t>72,78</t>
  </si>
  <si>
    <t>56</t>
  </si>
  <si>
    <t>31,11</t>
  </si>
  <si>
    <t>RIGAULT Jaouen</t>
  </si>
  <si>
    <t>399,16</t>
  </si>
  <si>
    <t>115</t>
  </si>
  <si>
    <t>95,83</t>
  </si>
  <si>
    <t>150</t>
  </si>
  <si>
    <t>83,33</t>
  </si>
  <si>
    <t>TRACHEZ Clarisse</t>
  </si>
  <si>
    <t>388,33</t>
  </si>
  <si>
    <t>90</t>
  </si>
  <si>
    <t>50,00</t>
  </si>
  <si>
    <t>117</t>
  </si>
  <si>
    <t>65,00</t>
  </si>
  <si>
    <t>132</t>
  </si>
  <si>
    <t>73,33</t>
  </si>
  <si>
    <t>CA DE TOURAINE</t>
  </si>
  <si>
    <t>365,56</t>
  </si>
  <si>
    <t>111</t>
  </si>
  <si>
    <t>61,67</t>
  </si>
  <si>
    <t>124</t>
  </si>
  <si>
    <t>68,89</t>
  </si>
  <si>
    <t>147</t>
  </si>
  <si>
    <t>81,67</t>
  </si>
  <si>
    <t>96</t>
  </si>
  <si>
    <t>53,33</t>
  </si>
  <si>
    <t>CHARTIER Anthony</t>
  </si>
  <si>
    <t>360,55</t>
  </si>
  <si>
    <t>92</t>
  </si>
  <si>
    <t>51,11</t>
  </si>
  <si>
    <t>41,67</t>
  </si>
  <si>
    <t>161</t>
  </si>
  <si>
    <t>89,44</t>
  </si>
  <si>
    <t>141</t>
  </si>
  <si>
    <t>78,33</t>
  </si>
  <si>
    <t>VAUCELLES Guillaume</t>
  </si>
  <si>
    <t>429,17</t>
  </si>
  <si>
    <t>101</t>
  </si>
  <si>
    <t>84,17</t>
  </si>
  <si>
    <t>81</t>
  </si>
  <si>
    <t>45</t>
  </si>
  <si>
    <t xml:space="preserve"> Championnat de France de Planeur F5J</t>
  </si>
  <si>
    <t>14-15 septembre 2024 :  FEILLENS  (Aéro Modèle Club du Val de Saône)</t>
  </si>
  <si>
    <t>F5J INTER (titre de champion de France)</t>
  </si>
  <si>
    <t xml:space="preserve">C/J </t>
  </si>
  <si>
    <r>
      <t>Vol 1</t>
    </r>
    <r>
      <rPr>
        <sz val="11"/>
        <rFont val="Arial"/>
        <family val="2"/>
      </rPr>
      <t xml:space="preserve"> </t>
    </r>
  </si>
  <si>
    <t xml:space="preserve">Vol 2 </t>
  </si>
  <si>
    <t>Vol 8</t>
  </si>
  <si>
    <t>Vol 9</t>
  </si>
  <si>
    <r>
      <t>Fly-off 1</t>
    </r>
    <r>
      <rPr>
        <sz val="11"/>
        <rFont val="Arial"/>
        <family val="2"/>
      </rPr>
      <t xml:space="preserve"> </t>
    </r>
  </si>
  <si>
    <t xml:space="preserve">Résultat </t>
  </si>
  <si>
    <t>Romain GALLET</t>
  </si>
  <si>
    <t>ASSOCIATION MODELISTE DE LA VALLEE DE LA BRESLE NORMANDIE PICARDIE</t>
  </si>
  <si>
    <t>Gilles BECHEPAY</t>
  </si>
  <si>
    <t>070</t>
  </si>
  <si>
    <t>M. A. C. DE LOIRE ATLANTIQUE</t>
  </si>
  <si>
    <t>Jacques GOGNAT</t>
  </si>
  <si>
    <t>Baptiste SENOUQUE</t>
  </si>
  <si>
    <t>GROUPE A. MAILLOTIN</t>
  </si>
  <si>
    <t>Nicolas CHANSARD</t>
  </si>
  <si>
    <t>Jean-Philippe COSTE</t>
  </si>
  <si>
    <t>AERO MODELE CLUB DU VAL DE SAONE</t>
  </si>
  <si>
    <t>Quentin PHILIPPE</t>
  </si>
  <si>
    <t>C. A. DE QUIMPER ET DE CORNOUAILLE</t>
  </si>
  <si>
    <t>Adrien GALLET</t>
  </si>
  <si>
    <t>Mathys LEJEUNE</t>
  </si>
  <si>
    <t>FLANDRE RADIO MODELISME</t>
  </si>
  <si>
    <t>Frederic FILLIOL</t>
  </si>
  <si>
    <t>Rémi LEJEUNE</t>
  </si>
  <si>
    <t>Pierre DEGOUY</t>
  </si>
  <si>
    <t>Jean louis AUGROS</t>
  </si>
  <si>
    <t>Philippe FRANCONVILLE</t>
  </si>
  <si>
    <t>Hervé CHANSARD</t>
  </si>
  <si>
    <t>Thierry PIZANTI</t>
  </si>
  <si>
    <t>Marie-Ange GROZ</t>
  </si>
  <si>
    <t>Ivan MOQUEREAU</t>
  </si>
  <si>
    <t>Didier PAGNOUX</t>
  </si>
  <si>
    <t>018</t>
  </si>
  <si>
    <t>Jérôme THION</t>
  </si>
  <si>
    <t>Paul PHILIPPE</t>
  </si>
  <si>
    <t>Olivier PONCHANT</t>
  </si>
  <si>
    <t>546</t>
  </si>
  <si>
    <t>M. A. C. COMMANDANT TULASNE</t>
  </si>
  <si>
    <t>Lilian LE MESLE</t>
  </si>
  <si>
    <t>Jérôme SUSS</t>
  </si>
  <si>
    <t>F5J NATIONAL (titre de champion de France)</t>
  </si>
  <si>
    <t>Thierry WILMOT</t>
  </si>
  <si>
    <t>LES AILES SILENCIEUSES</t>
  </si>
  <si>
    <t>Jacques HURET</t>
  </si>
  <si>
    <t>R.M.C. THOUARSAIS</t>
  </si>
  <si>
    <t>Alain DAMEME</t>
  </si>
  <si>
    <t>LES TROIS PENTES</t>
  </si>
  <si>
    <t>Daniel CHALIMON</t>
  </si>
  <si>
    <t>Michel DIEUMEGARD</t>
  </si>
  <si>
    <t>LA CROIX DU SUD</t>
  </si>
  <si>
    <t>Christian TALOUR</t>
  </si>
  <si>
    <t>944</t>
  </si>
  <si>
    <t>AERO MODELE CLUB DU GOLFE</t>
  </si>
  <si>
    <t>Daniel RABIANT</t>
  </si>
  <si>
    <t>Olivier SEGOUIN</t>
  </si>
  <si>
    <t>Guilhem BOUGETTE</t>
  </si>
  <si>
    <t>AMICALE MODELISTE VALLEE DE L HERAULT</t>
  </si>
  <si>
    <t>Stéphane MOGNOL</t>
  </si>
  <si>
    <t>MODEL AIR CLUB DE GRAY</t>
  </si>
  <si>
    <t>Gary COSTE</t>
  </si>
  <si>
    <t>Patrick MEDARD</t>
  </si>
  <si>
    <t>Jean-Michel LEPROVOST</t>
  </si>
  <si>
    <t>Alex GOUILLON</t>
  </si>
  <si>
    <t>Robert CHAMPION</t>
  </si>
  <si>
    <t>Marc PUJOL</t>
  </si>
  <si>
    <t>CHOUETTE CLUB</t>
  </si>
  <si>
    <t>Emmanuel CHASTEL</t>
  </si>
  <si>
    <t>Michel MALABAT</t>
  </si>
  <si>
    <t>MODEL CLUB DE LA COUR ROLAND</t>
  </si>
  <si>
    <t>Alexis AGUTTES</t>
  </si>
  <si>
    <t>Bernard PRZYSIECK</t>
  </si>
  <si>
    <t>Gérard VIOLON</t>
  </si>
  <si>
    <t>Andries jan PENNING</t>
  </si>
  <si>
    <t>466</t>
  </si>
  <si>
    <t>ASS. A. LES COLS VERTS</t>
  </si>
  <si>
    <t>Martine SPIESER</t>
  </si>
  <si>
    <t>Pierre louis LE MESLE</t>
  </si>
  <si>
    <t>882</t>
  </si>
  <si>
    <t>Alain CAMIER</t>
  </si>
  <si>
    <t>Christian LANDOLFI</t>
  </si>
  <si>
    <t>André SELLIER</t>
  </si>
  <si>
    <t xml:space="preserve"> Championnat de France de F3K</t>
  </si>
  <si>
    <t>21 et 22 Septembre 2024 Chatillon-Sur-Seine (Model'Club Chatillonnais)</t>
  </si>
  <si>
    <r>
      <t xml:space="preserve">F3K Fly Off </t>
    </r>
    <r>
      <rPr>
        <b/>
        <i/>
        <sz val="12"/>
        <rFont val="Arial"/>
        <family val="2"/>
      </rPr>
      <t>(titre de champion de France)</t>
    </r>
  </si>
  <si>
    <t>Anthony ROTTELEUR</t>
  </si>
  <si>
    <t>1744 - MODELE AIR CLUB DE L'OUEST</t>
  </si>
  <si>
    <t>Quentin BOURDAIS</t>
  </si>
  <si>
    <t>0624 - AV'HELBAT MODELISME</t>
  </si>
  <si>
    <t>Steeve COLLIN</t>
  </si>
  <si>
    <t>0141 - AEROMODELES CLUB DE L'EST</t>
  </si>
  <si>
    <t>Capucin RAGOT</t>
  </si>
  <si>
    <t>0137 - LUDRES AIR MODELE</t>
  </si>
  <si>
    <t>0987 - ASSOCIATION MODELISTE DE LA VALLEE DE LA BRESLE NORMANDIE PICARDIE</t>
  </si>
  <si>
    <t>Jérémy ANDRE</t>
  </si>
  <si>
    <t>0018 - AILES SILENCIEUSES DE BALZAC</t>
  </si>
  <si>
    <t xml:space="preserve">N.C. </t>
  </si>
  <si>
    <t>F3K Manches Qualificatives</t>
  </si>
  <si>
    <r>
      <t>Vol 5</t>
    </r>
    <r>
      <rPr>
        <sz val="11"/>
        <rFont val="Arial"/>
        <family val="2"/>
      </rPr>
      <t xml:space="preserve">  </t>
    </r>
    <r>
      <rPr>
        <i/>
        <sz val="11"/>
        <rFont val="Arial"/>
        <family val="2"/>
      </rPr>
      <t>(4)</t>
    </r>
  </si>
  <si>
    <r>
      <t>Vol 9</t>
    </r>
    <r>
      <rPr>
        <sz val="11"/>
        <rFont val="Arial"/>
        <family val="2"/>
      </rPr>
      <t xml:space="preserve">  </t>
    </r>
    <r>
      <rPr>
        <i/>
        <sz val="11"/>
        <rFont val="Arial"/>
        <family val="2"/>
      </rPr>
      <t>(4)</t>
    </r>
  </si>
  <si>
    <r>
      <t xml:space="preserve">Vol 10  </t>
    </r>
    <r>
      <rPr>
        <i/>
        <sz val="11"/>
        <rFont val="Arial"/>
        <family val="2"/>
      </rPr>
      <t>(4)</t>
    </r>
  </si>
  <si>
    <r>
      <t xml:space="preserve">Vol 11  </t>
    </r>
    <r>
      <rPr>
        <i/>
        <sz val="11"/>
        <rFont val="Arial"/>
        <family val="2"/>
      </rPr>
      <t>(4)</t>
    </r>
  </si>
  <si>
    <r>
      <t>Vol 13</t>
    </r>
    <r>
      <rPr>
        <sz val="11"/>
        <rFont val="Arial"/>
        <family val="2"/>
      </rPr>
      <t xml:space="preserve">  </t>
    </r>
    <r>
      <rPr>
        <i/>
        <sz val="11"/>
        <rFont val="Arial"/>
        <family val="2"/>
      </rPr>
      <t>(4)</t>
    </r>
  </si>
  <si>
    <r>
      <t xml:space="preserve">Vol 14  </t>
    </r>
    <r>
      <rPr>
        <i/>
        <sz val="11"/>
        <rFont val="Arial"/>
        <family val="2"/>
      </rPr>
      <t>(4)</t>
    </r>
  </si>
  <si>
    <t>Penalty &amp; Rnd</t>
  </si>
  <si>
    <t/>
  </si>
  <si>
    <t>300/11</t>
  </si>
  <si>
    <t>Jean-Bernard VERRIER</t>
  </si>
  <si>
    <t>0873 - EOLE - ASS. MODELISTE VELIVOLE</t>
  </si>
  <si>
    <t>Aymeric VINCENT</t>
  </si>
  <si>
    <t>0967 - HAGUE MODEL AIR CLUB</t>
  </si>
  <si>
    <t>Emmanuel RAGOT</t>
  </si>
  <si>
    <t>Laurent CAMBEFORT</t>
  </si>
  <si>
    <t>Pablo JUSTO</t>
  </si>
  <si>
    <t>0376 - AEROMODEL CLUB DE VILLEPARISIS</t>
  </si>
  <si>
    <t>100/7</t>
  </si>
  <si>
    <t>Grégoire VEEGAERT</t>
  </si>
  <si>
    <t>0179 - LES AILES DU MAINE AEROMODELISME</t>
  </si>
  <si>
    <t>Gael BOZEC</t>
  </si>
  <si>
    <t>0605 - AEROMODELE PLANEUR NORMAND (APN)</t>
  </si>
  <si>
    <t>Nicolas CHAPOULAUD</t>
  </si>
  <si>
    <t>0085 - AERO-MODEL CLUB DU LIMOUSIN</t>
  </si>
  <si>
    <t>Michel SANCHEZ</t>
  </si>
  <si>
    <t>0620 - AERO MODEL CLUB 77</t>
  </si>
  <si>
    <t xml:space="preserve"> Championnat de France de F3J</t>
  </si>
  <si>
    <t>5&amp;6 octobre 2024 Leudeville (Aéroclub des Cigognes)</t>
  </si>
  <si>
    <t>F3J (Titre de champion de France)</t>
  </si>
  <si>
    <r>
      <rPr>
        <b/>
        <sz val="11"/>
        <rFont val="Arial"/>
        <family val="2"/>
        <charset val="1"/>
      </rPr>
      <t xml:space="preserve">C/J   </t>
    </r>
    <r>
      <rPr>
        <i/>
        <sz val="11"/>
        <rFont val="Arial"/>
        <family val="2"/>
        <charset val="1"/>
      </rPr>
      <t>(2)</t>
    </r>
  </si>
  <si>
    <r>
      <rPr>
        <b/>
        <sz val="11"/>
        <rFont val="Arial"/>
        <family val="2"/>
        <charset val="1"/>
      </rPr>
      <t xml:space="preserve">Résultat </t>
    </r>
    <r>
      <rPr>
        <sz val="11"/>
        <rFont val="Arial"/>
        <family val="2"/>
        <charset val="1"/>
      </rPr>
      <t xml:space="preserve"> </t>
    </r>
    <r>
      <rPr>
        <i/>
        <sz val="11"/>
        <rFont val="Arial"/>
        <family val="2"/>
        <charset val="1"/>
      </rPr>
      <t>(3)</t>
    </r>
  </si>
  <si>
    <r>
      <rPr>
        <b/>
        <sz val="11"/>
        <rFont val="Arial"/>
        <family val="2"/>
        <charset val="1"/>
      </rPr>
      <t>Vol 1</t>
    </r>
    <r>
      <rPr>
        <sz val="11"/>
        <rFont val="Arial"/>
        <family val="2"/>
        <charset val="1"/>
      </rPr>
      <t xml:space="preserve">  </t>
    </r>
    <r>
      <rPr>
        <i/>
        <sz val="11"/>
        <rFont val="Arial"/>
        <family val="2"/>
        <charset val="1"/>
      </rPr>
      <t>(4)</t>
    </r>
  </si>
  <si>
    <r>
      <rPr>
        <b/>
        <sz val="11"/>
        <rFont val="Arial"/>
        <family val="2"/>
        <charset val="1"/>
      </rPr>
      <t xml:space="preserve">Vol 2  </t>
    </r>
    <r>
      <rPr>
        <i/>
        <sz val="11"/>
        <rFont val="Arial"/>
        <family val="2"/>
        <charset val="1"/>
      </rPr>
      <t>(4)</t>
    </r>
  </si>
  <si>
    <t>Vol 3  (4)</t>
  </si>
  <si>
    <t>Vol 4  (4)</t>
  </si>
  <si>
    <t>Vol 5  (4)</t>
  </si>
  <si>
    <t>Vol 6  (4)</t>
  </si>
  <si>
    <t>Vol 7  (4)</t>
  </si>
  <si>
    <t>Vol 8  (4)</t>
  </si>
  <si>
    <t>MOQUEREAU, Ivan</t>
  </si>
  <si>
    <t>LAMBFC</t>
  </si>
  <si>
    <t>0409</t>
  </si>
  <si>
    <t>Groupe A. Maillotin</t>
  </si>
  <si>
    <t>*1000</t>
  </si>
  <si>
    <t>ELLIOT, Patrick</t>
  </si>
  <si>
    <t>0154</t>
  </si>
  <si>
    <t>Aéro Club des Cigognes</t>
  </si>
  <si>
    <t>*839,36</t>
  </si>
  <si>
    <t>RABIANT, Daniel</t>
  </si>
  <si>
    <t>*814,33</t>
  </si>
  <si>
    <t>MEDARD, Patrick</t>
  </si>
  <si>
    <t>LAMAURA</t>
  </si>
  <si>
    <t>0497</t>
  </si>
  <si>
    <t>Les Ailes Silencieuses</t>
  </si>
  <si>
    <t>*696,52</t>
  </si>
  <si>
    <t>ROCOURT, Christophe</t>
  </si>
  <si>
    <t>*767,54</t>
  </si>
  <si>
    <t>CHASTEL, Emmanuel</t>
  </si>
  <si>
    <t>*577,71</t>
  </si>
  <si>
    <t>LEPROVOST, Jean-Michel</t>
  </si>
  <si>
    <t>*536,9</t>
  </si>
  <si>
    <t>DE VULPIAN, Alexandre</t>
  </si>
  <si>
    <t>*565,03</t>
  </si>
  <si>
    <t>DE RUFFRAY, Gaetan</t>
  </si>
  <si>
    <t>*519,08</t>
  </si>
  <si>
    <t>NARDON, Francois</t>
  </si>
  <si>
    <t>*538,24</t>
  </si>
  <si>
    <t>VIOLON, Gérard</t>
  </si>
  <si>
    <t>0882</t>
  </si>
  <si>
    <t>Aéro Model Club de Châteaudun</t>
  </si>
  <si>
    <t>*324,64</t>
  </si>
  <si>
    <t>MAZOT, Stéphane</t>
  </si>
  <si>
    <t>*540,58</t>
  </si>
  <si>
    <t>Vol libre extérieur</t>
  </si>
  <si>
    <t>CHAMPIONNAT DE FRANCE</t>
  </si>
  <si>
    <t>du 25/10/2024 au 27/10/2024 - NOTRE DAME D'OR (CA d’Azay le Brûlé)</t>
  </si>
  <si>
    <t>F1A planeur international (titre de champion de France)</t>
  </si>
  <si>
    <t>Résultat (3)</t>
  </si>
  <si>
    <t>Vol1</t>
  </si>
  <si>
    <t>Vol2</t>
  </si>
  <si>
    <t>Vol3</t>
  </si>
  <si>
    <t>Vol4</t>
  </si>
  <si>
    <t>Vol5</t>
  </si>
  <si>
    <t>Flyoff1</t>
  </si>
  <si>
    <t>Flyoff2</t>
  </si>
  <si>
    <t>Flyoff3</t>
  </si>
  <si>
    <t>LAMGE</t>
  </si>
  <si>
    <t>Ludres Air Modèles</t>
  </si>
  <si>
    <t>François MOREAU</t>
  </si>
  <si>
    <t>Bertrand POUZET</t>
  </si>
  <si>
    <t>CA d’Azay le Brûlé</t>
  </si>
  <si>
    <t>Didier ECHIVARD</t>
  </si>
  <si>
    <t>Modèle Air Club de Mandres</t>
  </si>
  <si>
    <t>Frédéric ABERLENC</t>
  </si>
  <si>
    <t>Paris Air Model</t>
  </si>
  <si>
    <t>Gilles BERNARD</t>
  </si>
  <si>
    <t>Caen Aéromodèles</t>
  </si>
  <si>
    <t>Bernard TRACHEZ</t>
  </si>
  <si>
    <t>Madeline RAGOT</t>
  </si>
  <si>
    <t>Laurent THEVENON</t>
  </si>
  <si>
    <t>Foyer Rural Arbusigny</t>
  </si>
  <si>
    <t>Eliès CROGUENNEC</t>
  </si>
  <si>
    <t>Sèvres Anjou Modélisme</t>
  </si>
  <si>
    <t>Jean-Pierre LAUREAU</t>
  </si>
  <si>
    <t>Melvil DUPRIEZ</t>
  </si>
  <si>
    <t>Aéromodélisme Club Thouarsais</t>
  </si>
  <si>
    <t>Laurent DUPRIEZ</t>
  </si>
  <si>
    <t>Kathel POUZET</t>
  </si>
  <si>
    <t>Oscar THEVENON</t>
  </si>
  <si>
    <t>Léo CHENE</t>
  </si>
  <si>
    <t>Aéro Modélisme Bourges</t>
  </si>
  <si>
    <t>Hugo DESLOGES-BAZILE</t>
  </si>
  <si>
    <t>Candice DUPONT</t>
  </si>
  <si>
    <t>Jean GODINHO</t>
  </si>
  <si>
    <t>Michel CAILLAUD</t>
  </si>
  <si>
    <t>Bernard BOCHET</t>
  </si>
  <si>
    <t>Evreux Air Model</t>
  </si>
  <si>
    <t>Enora CROGUENNEC</t>
  </si>
  <si>
    <t>Jean-Pierre CHALLINE</t>
  </si>
  <si>
    <t>082</t>
  </si>
  <si>
    <t>F1A junior planeur international (titre de champion de France)</t>
  </si>
  <si>
    <t>F1B Avion à moteur caoutchouc international Wakefield (titre de champion de France)</t>
  </si>
  <si>
    <t>Elouan RIGAULT</t>
  </si>
  <si>
    <t>Benoît JACQUEMIN</t>
  </si>
  <si>
    <t>Vol Libre Moncontourois</t>
  </si>
  <si>
    <t>Lorenzo MORANDINI</t>
  </si>
  <si>
    <t>Mickaël RIGAULT</t>
  </si>
  <si>
    <t>Aurélien PINEAU</t>
  </si>
  <si>
    <t>Jérome JACQUEMIN</t>
  </si>
  <si>
    <t>Wilfried MORANDINI</t>
  </si>
  <si>
    <t>Dali JACQUEMIN</t>
  </si>
  <si>
    <t>Didier BARBERIS</t>
  </si>
  <si>
    <t>Jaouen RIGAULT</t>
  </si>
  <si>
    <t>Annie BESNARD</t>
  </si>
  <si>
    <t>Didier CHEVENARD</t>
  </si>
  <si>
    <t>AILES DU MACONNAIS ET DU VAL DE SAONE</t>
  </si>
  <si>
    <t>Louison JACQUEMIN</t>
  </si>
  <si>
    <t>075</t>
  </si>
  <si>
    <t>Jean-Luc BODIN</t>
  </si>
  <si>
    <t>LAMPACA</t>
  </si>
  <si>
    <t>Aero Model Club de Provence</t>
  </si>
  <si>
    <t>059</t>
  </si>
  <si>
    <t>Guy BUISSON</t>
  </si>
  <si>
    <t>Serge TEDESCHI</t>
  </si>
  <si>
    <t>Aéro Club des Landes Vol Libre</t>
  </si>
  <si>
    <t>071</t>
  </si>
  <si>
    <t>022</t>
  </si>
  <si>
    <t>Julien LATY</t>
  </si>
  <si>
    <t>Marc MARILIER</t>
  </si>
  <si>
    <t>F1C motomodèle international (titre de champion de France)</t>
  </si>
  <si>
    <t>Miguel DUPONT</t>
  </si>
  <si>
    <t>Gauthier BRIERE</t>
  </si>
  <si>
    <t>LAMOCC</t>
  </si>
  <si>
    <t>CA Airbus France toulouse</t>
  </si>
  <si>
    <t>Laurent POUYADOU</t>
  </si>
  <si>
    <t>Inter Club Aéromodélisme Romanais</t>
  </si>
  <si>
    <t>Valérie JAMIN</t>
  </si>
  <si>
    <t>Michel REVERAULT</t>
  </si>
  <si>
    <t>024</t>
  </si>
  <si>
    <t>015</t>
  </si>
  <si>
    <t>F1G Coupe d'hiver (titre de champion de France)</t>
  </si>
  <si>
    <t>Bernard MARQUOIS</t>
  </si>
  <si>
    <t>Yves AUBRY</t>
  </si>
  <si>
    <t>Club Modélisme Beaumontois</t>
  </si>
  <si>
    <t>Pascal CERES</t>
  </si>
  <si>
    <t>AERO MODELE CLUB BRYARD</t>
  </si>
  <si>
    <t>Francis NERAUDEAU</t>
  </si>
  <si>
    <t>Aéromodélisme Pontois</t>
  </si>
  <si>
    <t>F1H Planeur A1 (titre de champion de France)</t>
  </si>
  <si>
    <t>Sébastien SOULARD</t>
  </si>
  <si>
    <t>Mathys MARTINEAU</t>
  </si>
  <si>
    <t>095</t>
  </si>
  <si>
    <t>086</t>
  </si>
  <si>
    <t>Boris BERNARD</t>
  </si>
  <si>
    <t>098</t>
  </si>
  <si>
    <t>Bertrand MORICEAU</t>
  </si>
  <si>
    <t>080</t>
  </si>
  <si>
    <t>058</t>
  </si>
  <si>
    <t>Pierre CALVET</t>
  </si>
  <si>
    <t>F1Q motomodèle électrique (titre de champion de France)</t>
  </si>
  <si>
    <t>Yvon JALLET</t>
  </si>
  <si>
    <t>Jean-Luc DRAPEAU</t>
  </si>
  <si>
    <t>Pascal HELAINE</t>
  </si>
  <si>
    <t>B9 AIR MODEL CLUB</t>
  </si>
  <si>
    <t>F1S électrique (titre de champion de France)</t>
  </si>
  <si>
    <t>Michèle LEDENT</t>
  </si>
  <si>
    <t>Bernard COLLET</t>
  </si>
  <si>
    <t>05</t>
  </si>
  <si>
    <t>François LEDENT</t>
  </si>
  <si>
    <t>097</t>
  </si>
  <si>
    <t>E20 électrique (titre de champion de France)</t>
  </si>
  <si>
    <t>Renaud MASSON</t>
  </si>
  <si>
    <t>Planeur national (titre de champion de France)</t>
  </si>
  <si>
    <t>Gabriel MARCHAND</t>
  </si>
  <si>
    <t>Denis ROMPION</t>
  </si>
  <si>
    <t xml:space="preserve"> Championnat de France de Vol Circulaire Commandé</t>
  </si>
  <si>
    <t>26 et 27 Octobre 2024 à Landres (54) par le Cercle Modeliste de Blénod Lorraine</t>
  </si>
  <si>
    <r>
      <rPr>
        <b/>
        <i/>
        <sz val="14"/>
        <color rgb="FF000000"/>
        <rFont val="Arial"/>
        <family val="2"/>
        <charset val="1"/>
      </rPr>
      <t xml:space="preserve">Acrobatie Nationale </t>
    </r>
    <r>
      <rPr>
        <i/>
        <sz val="14"/>
        <color rgb="FF000000"/>
        <rFont val="Arial"/>
        <family val="2"/>
        <charset val="1"/>
      </rPr>
      <t>(titre de champion de France)</t>
    </r>
  </si>
  <si>
    <r>
      <rPr>
        <b/>
        <sz val="10"/>
        <color rgb="FF000000"/>
        <rFont val="Arial"/>
        <family val="2"/>
        <charset val="1"/>
      </rPr>
      <t>C/J</t>
    </r>
    <r>
      <rPr>
        <i/>
        <sz val="11"/>
        <color rgb="FF000000"/>
        <rFont val="Arial"/>
        <family val="2"/>
        <charset val="1"/>
      </rPr>
      <t>(2)</t>
    </r>
  </si>
  <si>
    <r>
      <rPr>
        <b/>
        <sz val="10"/>
        <color rgb="FF000000"/>
        <rFont val="Arial"/>
        <family val="2"/>
        <charset val="1"/>
      </rPr>
      <t xml:space="preserve">Résultat </t>
    </r>
    <r>
      <rPr>
        <i/>
        <sz val="11"/>
        <color rgb="FF000000"/>
        <rFont val="Arial"/>
        <family val="2"/>
        <charset val="1"/>
      </rPr>
      <t>(3)</t>
    </r>
  </si>
  <si>
    <r>
      <rPr>
        <b/>
        <sz val="10"/>
        <color rgb="FF000000"/>
        <rFont val="Arial"/>
        <family val="2"/>
        <charset val="1"/>
      </rPr>
      <t>Vol 1</t>
    </r>
    <r>
      <rPr>
        <i/>
        <sz val="11"/>
        <color rgb="FF000000"/>
        <rFont val="Arial"/>
        <family val="2"/>
        <charset val="1"/>
      </rPr>
      <t>(4)</t>
    </r>
  </si>
  <si>
    <r>
      <rPr>
        <b/>
        <sz val="10"/>
        <color rgb="FF000000"/>
        <rFont val="Arial"/>
        <family val="2"/>
        <charset val="1"/>
      </rPr>
      <t>Vol 2</t>
    </r>
    <r>
      <rPr>
        <i/>
        <sz val="11"/>
        <color rgb="FF000000"/>
        <rFont val="Arial"/>
        <family val="2"/>
        <charset val="1"/>
      </rPr>
      <t>(4)</t>
    </r>
  </si>
  <si>
    <r>
      <rPr>
        <b/>
        <sz val="10"/>
        <color rgb="FF000000"/>
        <rFont val="Arial"/>
        <family val="2"/>
        <charset val="1"/>
      </rPr>
      <t>Vol 3</t>
    </r>
    <r>
      <rPr>
        <i/>
        <sz val="11"/>
        <color rgb="FF000000"/>
        <rFont val="Arial"/>
        <family val="2"/>
        <charset val="1"/>
      </rPr>
      <t>(4)</t>
    </r>
  </si>
  <si>
    <t>MALENCON Mathias</t>
  </si>
  <si>
    <t>Grand Est</t>
  </si>
  <si>
    <t>Cercle modéliste Blénot-Lorraine</t>
  </si>
  <si>
    <t>VILLEBOEUF Thomas</t>
  </si>
  <si>
    <t>Senior</t>
  </si>
  <si>
    <t>Ile de France</t>
  </si>
  <si>
    <t>Club Modéliste de Cachan</t>
  </si>
  <si>
    <t>LOUIS Florent</t>
  </si>
  <si>
    <t>BURGAN Romain</t>
  </si>
  <si>
    <t xml:space="preserve">PICARD Heloïse </t>
  </si>
  <si>
    <t>PICARD Arthur</t>
  </si>
  <si>
    <t xml:space="preserve">MARET Adrien </t>
  </si>
  <si>
    <t>Cader</t>
  </si>
  <si>
    <t>ANDRE Melvin</t>
  </si>
  <si>
    <t>PERNIN Charles Eli</t>
  </si>
  <si>
    <t xml:space="preserve">BUCCI Vincent </t>
  </si>
  <si>
    <t>DAUPHIN Mandy</t>
  </si>
  <si>
    <t xml:space="preserve">MARET Charles </t>
  </si>
  <si>
    <t xml:space="preserve">BUCCI Maxime </t>
  </si>
  <si>
    <t xml:space="preserve"> </t>
  </si>
  <si>
    <r>
      <rPr>
        <b/>
        <i/>
        <sz val="14"/>
        <color rgb="FF000000"/>
        <rFont val="Arial"/>
        <family val="2"/>
        <charset val="1"/>
      </rPr>
      <t xml:space="preserve">Acrobatie Nationale Junior </t>
    </r>
    <r>
      <rPr>
        <i/>
        <sz val="14"/>
        <color rgb="FF000000"/>
        <rFont val="Arial"/>
        <family val="2"/>
        <charset val="1"/>
      </rPr>
      <t>(titre de champion de France)</t>
    </r>
  </si>
  <si>
    <r>
      <rPr>
        <b/>
        <sz val="10"/>
        <color rgb="FF000000"/>
        <rFont val="Arial"/>
        <family val="2"/>
        <charset val="1"/>
      </rPr>
      <t xml:space="preserve">C/J </t>
    </r>
    <r>
      <rPr>
        <i/>
        <sz val="11"/>
        <color rgb="FF000000"/>
        <rFont val="Arial"/>
        <family val="2"/>
        <charset val="1"/>
      </rPr>
      <t>(2)</t>
    </r>
  </si>
  <si>
    <r>
      <rPr>
        <b/>
        <i/>
        <sz val="14"/>
        <color rgb="FF000000"/>
        <rFont val="Arial"/>
        <family val="2"/>
        <charset val="1"/>
      </rPr>
      <t xml:space="preserve">Acrobatie Nationale Cadet </t>
    </r>
    <r>
      <rPr>
        <i/>
        <sz val="14"/>
        <color rgb="FF000000"/>
        <rFont val="Arial"/>
        <family val="2"/>
        <charset val="1"/>
      </rPr>
      <t>(titre de champion de France)</t>
    </r>
  </si>
  <si>
    <r>
      <rPr>
        <b/>
        <i/>
        <sz val="14"/>
        <color rgb="FF000000"/>
        <rFont val="Arial"/>
        <family val="2"/>
        <charset val="1"/>
      </rPr>
      <t xml:space="preserve">Vitesse Promotion </t>
    </r>
    <r>
      <rPr>
        <i/>
        <sz val="14"/>
        <color rgb="FF000000"/>
        <rFont val="Arial"/>
        <family val="2"/>
        <charset val="1"/>
      </rPr>
      <t>(titre de champion de France)</t>
    </r>
  </si>
  <si>
    <t>B/J/C/VS</t>
  </si>
  <si>
    <r>
      <rPr>
        <b/>
        <sz val="10"/>
        <color rgb="FF000000"/>
        <rFont val="Arial"/>
        <family val="2"/>
        <charset val="1"/>
      </rPr>
      <t>Résultat</t>
    </r>
    <r>
      <rPr>
        <sz val="11"/>
        <color rgb="FF000000"/>
        <rFont val="Arial"/>
        <family val="2"/>
        <charset val="1"/>
      </rPr>
      <t xml:space="preserve"> </t>
    </r>
    <r>
      <rPr>
        <i/>
        <sz val="11"/>
        <color rgb="FF000000"/>
        <rFont val="Arial"/>
        <family val="2"/>
        <charset val="1"/>
      </rPr>
      <t>(3)</t>
    </r>
  </si>
  <si>
    <t>B</t>
  </si>
  <si>
    <r>
      <rPr>
        <b/>
        <i/>
        <sz val="14"/>
        <color rgb="FF000000"/>
        <rFont val="Arial"/>
        <family val="2"/>
        <charset val="1"/>
      </rPr>
      <t xml:space="preserve">Vitesse Nationale </t>
    </r>
    <r>
      <rPr>
        <i/>
        <sz val="14"/>
        <color rgb="FF000000"/>
        <rFont val="Arial"/>
        <family val="2"/>
        <charset val="1"/>
      </rPr>
      <t>(titre de champion de France)</t>
    </r>
  </si>
  <si>
    <t>Type</t>
  </si>
  <si>
    <t>PASTUREL Rémi</t>
  </si>
  <si>
    <t>AUBE Jean-Marc</t>
  </si>
  <si>
    <t>DAVID Damien</t>
  </si>
  <si>
    <t>ROSTISLAVOV Anthony</t>
  </si>
  <si>
    <r>
      <rPr>
        <b/>
        <i/>
        <sz val="14"/>
        <color rgb="FF000000"/>
        <rFont val="Arial"/>
        <family val="2"/>
        <charset val="1"/>
      </rPr>
      <t xml:space="preserve">F2A, (vitesse 2,5cm3) </t>
    </r>
    <r>
      <rPr>
        <i/>
        <sz val="14"/>
        <color rgb="FF000000"/>
        <rFont val="Arial"/>
        <family val="2"/>
        <charset val="1"/>
      </rPr>
      <t>(titre de champion de France)</t>
    </r>
  </si>
  <si>
    <r>
      <rPr>
        <b/>
        <sz val="10"/>
        <color rgb="FF000000"/>
        <rFont val="Arial"/>
        <family val="2"/>
        <charset val="1"/>
      </rPr>
      <t>Résultat</t>
    </r>
    <r>
      <rPr>
        <i/>
        <sz val="11"/>
        <color rgb="FF000000"/>
        <rFont val="Arial"/>
        <family val="2"/>
        <charset val="1"/>
      </rPr>
      <t>(3)</t>
    </r>
  </si>
  <si>
    <r>
      <rPr>
        <b/>
        <sz val="10"/>
        <color rgb="FF000000"/>
        <rFont val="Arial"/>
        <family val="2"/>
        <charset val="1"/>
      </rPr>
      <t xml:space="preserve">Vol 3 </t>
    </r>
    <r>
      <rPr>
        <i/>
        <sz val="11"/>
        <color rgb="FF000000"/>
        <rFont val="Arial"/>
        <family val="2"/>
        <charset val="1"/>
      </rPr>
      <t>(4)</t>
    </r>
  </si>
  <si>
    <r>
      <rPr>
        <b/>
        <sz val="12"/>
        <color rgb="FF000000"/>
        <rFont val="Arial"/>
        <family val="2"/>
        <charset val="1"/>
      </rPr>
      <t>Vol 4</t>
    </r>
    <r>
      <rPr>
        <b/>
        <i/>
        <sz val="12"/>
        <color rgb="FF000000"/>
        <rFont val="Arial"/>
        <family val="2"/>
        <charset val="1"/>
      </rPr>
      <t>(4)</t>
    </r>
  </si>
  <si>
    <t>PERRET Matthieu</t>
  </si>
  <si>
    <t>DNF</t>
  </si>
  <si>
    <r>
      <rPr>
        <b/>
        <i/>
        <sz val="14"/>
        <color rgb="FF000000"/>
        <rFont val="Arial"/>
        <family val="2"/>
        <charset val="1"/>
      </rPr>
      <t xml:space="preserve">F2G, </t>
    </r>
    <r>
      <rPr>
        <i/>
        <sz val="14"/>
        <color rgb="FF000000"/>
        <rFont val="Arial"/>
        <family val="2"/>
        <charset val="1"/>
      </rPr>
      <t>(Epreuve hors championnat)</t>
    </r>
  </si>
  <si>
    <t>JANAN Daniel</t>
  </si>
  <si>
    <t>Auvergne Rhône Alpes</t>
  </si>
  <si>
    <t>Aero Club de Saint Etienne</t>
  </si>
  <si>
    <r>
      <rPr>
        <b/>
        <i/>
        <sz val="14"/>
        <color rgb="FF000000"/>
        <rFont val="Arial"/>
        <family val="2"/>
        <charset val="1"/>
      </rPr>
      <t>Acrobatie F2B </t>
    </r>
    <r>
      <rPr>
        <i/>
        <sz val="14"/>
        <color rgb="FF000000"/>
        <rFont val="Arial"/>
        <family val="2"/>
        <charset val="1"/>
      </rPr>
      <t>(titre de champion de France)</t>
    </r>
  </si>
  <si>
    <r>
      <rPr>
        <b/>
        <sz val="10"/>
        <color rgb="FF000000"/>
        <rFont val="Arial"/>
        <family val="2"/>
        <charset val="1"/>
      </rPr>
      <t>Vol 1</t>
    </r>
    <r>
      <rPr>
        <sz val="11"/>
        <color rgb="FF000000"/>
        <rFont val="Arial"/>
        <family val="2"/>
        <charset val="1"/>
      </rPr>
      <t xml:space="preserve">  </t>
    </r>
  </si>
  <si>
    <t xml:space="preserve">Vol 2  </t>
  </si>
  <si>
    <t xml:space="preserve">GAUTHIER Alexandre </t>
  </si>
  <si>
    <t xml:space="preserve">GAUTHIER Philippe </t>
  </si>
  <si>
    <t xml:space="preserve">RAMPNOUX Philippe </t>
  </si>
  <si>
    <t>Nouvelle Aquitaine</t>
  </si>
  <si>
    <t>Aéro Club d'Agen</t>
  </si>
  <si>
    <t xml:space="preserve">PIGOUT Jacky </t>
  </si>
  <si>
    <t>Provence Alpes Cotes Azur</t>
  </si>
  <si>
    <t>Escadrille Aéromodélisme de Caillan</t>
  </si>
  <si>
    <t>LAVALETTE MARC</t>
  </si>
  <si>
    <t xml:space="preserve">GAUTHIER Baptiste </t>
  </si>
  <si>
    <t>MONNIER Frederic</t>
  </si>
  <si>
    <t>Club modéliste d’Achères</t>
  </si>
  <si>
    <t xml:space="preserve">PICARD Fabrice </t>
  </si>
  <si>
    <t xml:space="preserve">TAMAZLICARU Charles </t>
  </si>
  <si>
    <t xml:space="preserve">HANRIOT Thomas </t>
  </si>
  <si>
    <t>David LIBER</t>
  </si>
  <si>
    <t>Invité</t>
  </si>
  <si>
    <t>Belgique</t>
  </si>
  <si>
    <t>Centre Aéromodélisme de Pépinster</t>
  </si>
  <si>
    <r>
      <rPr>
        <b/>
        <i/>
        <sz val="14"/>
        <color rgb="FF000000"/>
        <rFont val="Arial"/>
        <family val="2"/>
        <charset val="1"/>
      </rPr>
      <t xml:space="preserve">F2C. (Team-racing) </t>
    </r>
    <r>
      <rPr>
        <i/>
        <sz val="14"/>
        <color rgb="FF000000"/>
        <rFont val="Arial"/>
        <family val="2"/>
        <charset val="1"/>
      </rPr>
      <t>(Epreuve hors championnat)</t>
    </r>
  </si>
  <si>
    <r>
      <rPr>
        <b/>
        <sz val="10"/>
        <color rgb="FF000000"/>
        <rFont val="Arial"/>
        <family val="2"/>
        <charset val="1"/>
      </rPr>
      <t xml:space="preserve">Résultat </t>
    </r>
    <r>
      <rPr>
        <i/>
        <sz val="11"/>
        <color rgb="FF000000"/>
        <rFont val="Arial"/>
        <family val="2"/>
        <charset val="1"/>
      </rPr>
      <t>(3</t>
    </r>
  </si>
  <si>
    <r>
      <rPr>
        <b/>
        <sz val="10"/>
        <color rgb="FF000000"/>
        <rFont val="Arial"/>
        <family val="2"/>
        <charset val="1"/>
      </rPr>
      <t>Vol 4</t>
    </r>
    <r>
      <rPr>
        <i/>
        <sz val="11"/>
        <color rgb="FF000000"/>
        <rFont val="Arial"/>
        <family val="2"/>
        <charset val="1"/>
      </rPr>
      <t>(4)</t>
    </r>
  </si>
  <si>
    <t>SURUGUE Pascal / SURUGUE Georges</t>
  </si>
  <si>
    <t>GAUTHIER Alexandre / VILLEBOEUF Thomas</t>
  </si>
  <si>
    <t>HANRIOT Thomas / BUCCI Lionel</t>
  </si>
  <si>
    <t>0 tours</t>
  </si>
  <si>
    <t>35 tours</t>
  </si>
  <si>
    <t>84 tours</t>
  </si>
  <si>
    <t>PICARD Fabrice / PICARD Michel</t>
  </si>
  <si>
    <t>F2F. (Good-Year) (Epreuve hors championnat )</t>
  </si>
  <si>
    <r>
      <rPr>
        <b/>
        <sz val="10"/>
        <color rgb="FF000000"/>
        <rFont val="Arial"/>
        <family val="2"/>
        <charset val="1"/>
      </rPr>
      <t>Résultat</t>
    </r>
    <r>
      <rPr>
        <sz val="11"/>
        <color rgb="FF000000"/>
        <rFont val="Arial"/>
        <family val="2"/>
        <charset val="1"/>
      </rPr>
      <t xml:space="preserve"> </t>
    </r>
    <r>
      <rPr>
        <i/>
        <sz val="11"/>
        <color rgb="FF000000"/>
        <rFont val="Arial"/>
        <family val="2"/>
        <charset val="1"/>
      </rPr>
      <t>(3</t>
    </r>
  </si>
  <si>
    <r>
      <rPr>
        <b/>
        <sz val="10"/>
        <color rgb="FF000000"/>
        <rFont val="Arial"/>
        <family val="2"/>
        <charset val="1"/>
      </rPr>
      <t xml:space="preserve">Vol3 </t>
    </r>
    <r>
      <rPr>
        <i/>
        <sz val="11"/>
        <color rgb="FF000000"/>
        <rFont val="Arial"/>
        <family val="2"/>
        <charset val="1"/>
      </rPr>
      <t>(4)</t>
    </r>
  </si>
  <si>
    <t>PICARD Fabrice / PERNIN Charles Eli</t>
  </si>
  <si>
    <t>LOUIS Florent / VAN DEN EEDE Roland</t>
  </si>
  <si>
    <t>SURUGE Georges / SURUGUE Bryce</t>
  </si>
  <si>
    <t>38 tours</t>
  </si>
  <si>
    <t>22 au 25 AOUT - Hague Model Air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</si>
</sst>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)_ ;_ * \(#,##0.00\)_ ;_ * &quot;-&quot;??_)_ ;_ @_ "/>
    <numFmt numFmtId="164" formatCode="000"/>
    <numFmt numFmtId="165" formatCode="0.0"/>
    <numFmt numFmtId="166" formatCode="&quot;(&quot;0&quot;)&quot;"/>
    <numFmt numFmtId="167" formatCode="\(0\)"/>
    <numFmt numFmtId="168" formatCode="[m]:ss"/>
    <numFmt numFmtId="169" formatCode="#,###"/>
    <numFmt numFmtId="170" formatCode="#,##0.0_);\(#,##0.0\)"/>
    <numFmt numFmtId="171" formatCode="0.00\ %"/>
    <numFmt numFmtId="172" formatCode="mm\:ss.0"/>
  </numFmts>
  <fonts count="95">
    <font>
      <sz val="12"/>
      <color rgb="FF000000"/>
      <name val="Verdana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8"/>
      <name val="Arial"/>
      <family val="2"/>
    </font>
    <font>
      <sz val="14"/>
      <name val="Helv"/>
    </font>
    <font>
      <b/>
      <i/>
      <sz val="16"/>
      <name val="Arial"/>
      <family val="2"/>
    </font>
    <font>
      <i/>
      <sz val="12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1"/>
      <color rgb="FF000000"/>
      <name val="Verdan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8"/>
      <color theme="1"/>
      <name val="Arial"/>
      <family val="2"/>
    </font>
    <font>
      <sz val="14"/>
      <color theme="1"/>
      <name val="Helvetica Neue"/>
      <family val="2"/>
    </font>
    <font>
      <b/>
      <i/>
      <sz val="16"/>
      <color theme="1"/>
      <name val="Arial"/>
      <family val="2"/>
    </font>
    <font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rgb="FF000000"/>
      <name val="Calibri"/>
      <family val="2"/>
    </font>
    <font>
      <sz val="10"/>
      <color rgb="FF000000"/>
      <name val="Arial Narrow"/>
      <family val="2"/>
    </font>
    <font>
      <sz val="14"/>
      <name val="Arial"/>
      <family val="2"/>
    </font>
    <font>
      <b/>
      <i/>
      <sz val="18"/>
      <color indexed="8"/>
      <name val="Arial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i/>
      <strike/>
      <sz val="9"/>
      <name val="Arial"/>
      <family val="2"/>
    </font>
    <font>
      <strike/>
      <sz val="9"/>
      <name val="Arial"/>
      <family val="2"/>
    </font>
    <font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strike/>
      <sz val="9"/>
      <color indexed="8"/>
      <name val="Arial"/>
      <family val="2"/>
    </font>
    <font>
      <b/>
      <i/>
      <sz val="10"/>
      <color rgb="FF000000"/>
      <name val="Verdana"/>
      <family val="2"/>
      <scheme val="minor"/>
    </font>
    <font>
      <sz val="8"/>
      <color theme="1"/>
      <name val="Arial"/>
      <family val="2"/>
    </font>
    <font>
      <sz val="12"/>
      <color rgb="FF000000"/>
      <name val="Verdana"/>
      <family val="2"/>
      <scheme val="minor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8"/>
      <color indexed="8"/>
      <name val="Arial"/>
      <family val="2"/>
    </font>
    <font>
      <b/>
      <sz val="18"/>
      <color theme="1"/>
      <name val="Arial"/>
      <family val="2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b/>
      <i/>
      <sz val="12"/>
      <name val="Arial"/>
      <family val="2"/>
    </font>
    <font>
      <sz val="11"/>
      <name val="Calibri"/>
      <family val="2"/>
    </font>
    <font>
      <strike/>
      <sz val="11"/>
      <name val="Calibri"/>
      <family val="2"/>
    </font>
    <font>
      <b/>
      <i/>
      <sz val="18"/>
      <name val="Arial"/>
      <family val="2"/>
      <charset val="1"/>
    </font>
    <font>
      <b/>
      <i/>
      <sz val="16"/>
      <name val="Arial"/>
      <family val="2"/>
      <charset val="1"/>
    </font>
    <font>
      <i/>
      <sz val="12"/>
      <name val="Arial"/>
      <family val="2"/>
      <charset val="1"/>
    </font>
    <font>
      <b/>
      <i/>
      <sz val="14"/>
      <name val="Arial"/>
      <family val="2"/>
      <charset val="1"/>
    </font>
    <font>
      <b/>
      <sz val="11"/>
      <name val="Arial"/>
      <family val="2"/>
      <charset val="1"/>
    </font>
    <font>
      <i/>
      <sz val="11"/>
      <name val="Arial"/>
      <family val="2"/>
      <charset val="1"/>
    </font>
    <font>
      <sz val="11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b/>
      <i/>
      <sz val="14"/>
      <color rgb="FF000000"/>
      <name val="Arial"/>
      <family val="2"/>
      <charset val="1"/>
    </font>
    <font>
      <i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1"/>
      <charset val="1"/>
    </font>
    <font>
      <b/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i/>
      <sz val="12"/>
      <color rgb="FF000000"/>
      <name val="Arial"/>
      <family val="2"/>
      <charset val="1"/>
    </font>
    <font>
      <sz val="10"/>
      <name val="Geneva"/>
      <family val="2"/>
    </font>
    <font>
      <b/>
      <sz val="10"/>
      <name val="Geneva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  <fill>
      <patternFill patternType="solid">
        <fgColor rgb="FFDDDDDD"/>
        <bgColor rgb="FFCCCCCC"/>
      </patternFill>
    </fill>
    <fill>
      <patternFill patternType="solid">
        <fgColor rgb="FFB2B2B2"/>
        <bgColor rgb="FFC0C0C0"/>
      </patternFill>
    </fill>
  </fills>
  <borders count="14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3" fillId="0" borderId="1"/>
    <xf numFmtId="43" fontId="54" fillId="0" borderId="0" applyFont="0" applyFill="0" applyBorder="0" applyAlignment="0" applyProtection="0"/>
    <xf numFmtId="0" fontId="13" fillId="0" borderId="1"/>
  </cellStyleXfs>
  <cellXfs count="730">
    <xf numFmtId="0" fontId="0" fillId="0" borderId="0" xfId="0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1" fillId="0" borderId="8" xfId="0" applyFont="1" applyBorder="1" applyAlignment="1">
      <alignment horizontal="center" vertical="top" wrapText="1"/>
    </xf>
    <xf numFmtId="0" fontId="13" fillId="0" borderId="40" xfId="0" applyFont="1" applyBorder="1" applyAlignment="1">
      <alignment horizont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/>
    </xf>
    <xf numFmtId="165" fontId="11" fillId="0" borderId="34" xfId="0" applyNumberFormat="1" applyFont="1" applyBorder="1" applyAlignment="1">
      <alignment horizontal="center"/>
    </xf>
    <xf numFmtId="0" fontId="13" fillId="0" borderId="0" xfId="0" applyFont="1"/>
    <xf numFmtId="2" fontId="14" fillId="0" borderId="7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1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/>
    </xf>
    <xf numFmtId="0" fontId="11" fillId="0" borderId="6" xfId="0" applyFont="1" applyBorder="1" applyAlignment="1" applyProtection="1">
      <alignment horizontal="center" vertical="center"/>
      <protection locked="0"/>
    </xf>
    <xf numFmtId="165" fontId="11" fillId="0" borderId="35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13" xfId="0" applyFont="1" applyBorder="1" applyAlignment="1">
      <alignment horizontal="center" vertical="top" wrapText="1"/>
    </xf>
    <xf numFmtId="0" fontId="11" fillId="0" borderId="13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/>
    </xf>
    <xf numFmtId="165" fontId="11" fillId="0" borderId="14" xfId="0" applyNumberFormat="1" applyFont="1" applyBorder="1" applyAlignment="1">
      <alignment horizontal="center"/>
    </xf>
    <xf numFmtId="2" fontId="14" fillId="0" borderId="12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top"/>
    </xf>
    <xf numFmtId="166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4" borderId="5" xfId="0" applyFont="1" applyFill="1" applyBorder="1" applyAlignment="1">
      <alignment horizontal="center" vertical="center" wrapText="1"/>
    </xf>
    <xf numFmtId="0" fontId="25" fillId="4" borderId="32" xfId="0" applyFont="1" applyFill="1" applyBorder="1" applyAlignment="1">
      <alignment horizontal="center" vertical="center" wrapText="1"/>
    </xf>
    <xf numFmtId="166" fontId="25" fillId="4" borderId="3" xfId="0" applyNumberFormat="1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44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2" fillId="0" borderId="0" xfId="0" applyFont="1"/>
    <xf numFmtId="0" fontId="1" fillId="0" borderId="10" xfId="0" applyFont="1" applyBorder="1"/>
    <xf numFmtId="0" fontId="1" fillId="0" borderId="6" xfId="0" applyFont="1" applyBorder="1"/>
    <xf numFmtId="0" fontId="1" fillId="0" borderId="12" xfId="0" applyFont="1" applyBorder="1"/>
    <xf numFmtId="0" fontId="1" fillId="0" borderId="13" xfId="0" applyFont="1" applyBorder="1"/>
    <xf numFmtId="0" fontId="1" fillId="7" borderId="0" xfId="0" applyFont="1" applyFill="1"/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6" borderId="6" xfId="0" applyFont="1" applyFill="1" applyBorder="1"/>
    <xf numFmtId="0" fontId="1" fillId="0" borderId="11" xfId="0" applyFont="1" applyBorder="1"/>
    <xf numFmtId="0" fontId="1" fillId="6" borderId="13" xfId="0" applyFont="1" applyFill="1" applyBorder="1"/>
    <xf numFmtId="0" fontId="1" fillId="0" borderId="14" xfId="0" applyFont="1" applyBorder="1"/>
    <xf numFmtId="0" fontId="4" fillId="0" borderId="1" xfId="0" applyFont="1" applyBorder="1" applyAlignment="1">
      <alignment horizontal="center" vertical="center"/>
    </xf>
    <xf numFmtId="0" fontId="33" fillId="0" borderId="0" xfId="0" applyFont="1"/>
    <xf numFmtId="0" fontId="9" fillId="8" borderId="59" xfId="0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vertical="center" wrapText="1"/>
    </xf>
    <xf numFmtId="167" fontId="9" fillId="8" borderId="61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 wrapText="1"/>
    </xf>
    <xf numFmtId="0" fontId="9" fillId="8" borderId="62" xfId="0" applyFont="1" applyFill="1" applyBorder="1" applyAlignment="1">
      <alignment horizontal="center" vertical="center" wrapText="1"/>
    </xf>
    <xf numFmtId="0" fontId="9" fillId="8" borderId="59" xfId="0" applyFont="1" applyFill="1" applyBorder="1" applyAlignment="1">
      <alignment horizontal="center" vertical="center"/>
    </xf>
    <xf numFmtId="0" fontId="9" fillId="8" borderId="63" xfId="0" applyFont="1" applyFill="1" applyBorder="1" applyAlignment="1">
      <alignment horizontal="center" vertical="center"/>
    </xf>
    <xf numFmtId="0" fontId="9" fillId="8" borderId="61" xfId="0" applyFont="1" applyFill="1" applyBorder="1" applyAlignment="1">
      <alignment horizontal="center" vertical="center"/>
    </xf>
    <xf numFmtId="0" fontId="9" fillId="8" borderId="64" xfId="0" applyFont="1" applyFill="1" applyBorder="1" applyAlignment="1">
      <alignment horizontal="center" vertical="center"/>
    </xf>
    <xf numFmtId="49" fontId="9" fillId="0" borderId="65" xfId="0" applyNumberFormat="1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>
      <alignment vertical="top"/>
    </xf>
    <xf numFmtId="0" fontId="11" fillId="0" borderId="67" xfId="0" applyFont="1" applyBorder="1" applyAlignment="1">
      <alignment horizontal="center" vertical="top"/>
    </xf>
    <xf numFmtId="0" fontId="11" fillId="0" borderId="67" xfId="0" applyFont="1" applyBorder="1" applyAlignment="1" applyProtection="1">
      <alignment horizontal="center" vertical="center"/>
      <protection locked="0"/>
    </xf>
    <xf numFmtId="0" fontId="11" fillId="0" borderId="68" xfId="0" applyFont="1" applyBorder="1" applyAlignment="1" applyProtection="1">
      <alignment horizontal="left" vertical="center"/>
      <protection locked="0"/>
    </xf>
    <xf numFmtId="168" fontId="11" fillId="0" borderId="65" xfId="0" applyNumberFormat="1" applyFont="1" applyBorder="1" applyAlignment="1">
      <alignment horizontal="center"/>
    </xf>
    <xf numFmtId="168" fontId="11" fillId="0" borderId="69" xfId="0" applyNumberFormat="1" applyFont="1" applyBorder="1" applyAlignment="1">
      <alignment horizontal="center"/>
    </xf>
    <xf numFmtId="168" fontId="11" fillId="0" borderId="67" xfId="0" applyNumberFormat="1" applyFont="1" applyBorder="1" applyAlignment="1">
      <alignment horizontal="center"/>
    </xf>
    <xf numFmtId="168" fontId="9" fillId="0" borderId="67" xfId="0" applyNumberFormat="1" applyFont="1" applyBorder="1" applyAlignment="1">
      <alignment horizontal="center"/>
    </xf>
    <xf numFmtId="168" fontId="11" fillId="0" borderId="70" xfId="0" applyNumberFormat="1" applyFont="1" applyBorder="1" applyAlignment="1">
      <alignment horizontal="center"/>
    </xf>
    <xf numFmtId="49" fontId="9" fillId="0" borderId="71" xfId="0" applyNumberFormat="1" applyFont="1" applyBorder="1" applyAlignment="1" applyProtection="1">
      <alignment horizontal="center" vertical="center"/>
      <protection locked="0"/>
    </xf>
    <xf numFmtId="0" fontId="11" fillId="0" borderId="72" xfId="0" applyFont="1" applyBorder="1" applyAlignment="1">
      <alignment vertical="top"/>
    </xf>
    <xf numFmtId="0" fontId="11" fillId="0" borderId="73" xfId="0" applyFont="1" applyBorder="1" applyAlignment="1">
      <alignment horizontal="center"/>
    </xf>
    <xf numFmtId="0" fontId="11" fillId="0" borderId="73" xfId="0" applyFont="1" applyBorder="1" applyAlignment="1" applyProtection="1">
      <alignment horizontal="center" vertical="center"/>
      <protection locked="0"/>
    </xf>
    <xf numFmtId="0" fontId="11" fillId="0" borderId="74" xfId="0" applyFont="1" applyBorder="1" applyAlignment="1" applyProtection="1">
      <alignment horizontal="left" vertical="center"/>
      <protection locked="0"/>
    </xf>
    <xf numFmtId="168" fontId="11" fillId="0" borderId="71" xfId="0" applyNumberFormat="1" applyFont="1" applyBorder="1" applyAlignment="1">
      <alignment horizontal="center"/>
    </xf>
    <xf numFmtId="168" fontId="11" fillId="0" borderId="75" xfId="0" applyNumberFormat="1" applyFont="1" applyBorder="1" applyAlignment="1">
      <alignment horizontal="center"/>
    </xf>
    <xf numFmtId="168" fontId="11" fillId="0" borderId="73" xfId="0" applyNumberFormat="1" applyFont="1" applyBorder="1" applyAlignment="1">
      <alignment horizontal="center"/>
    </xf>
    <xf numFmtId="168" fontId="9" fillId="0" borderId="73" xfId="0" applyNumberFormat="1" applyFont="1" applyBorder="1" applyAlignment="1">
      <alignment horizontal="center"/>
    </xf>
    <xf numFmtId="168" fontId="9" fillId="0" borderId="76" xfId="0" applyNumberFormat="1" applyFont="1" applyBorder="1" applyAlignment="1">
      <alignment horizontal="center"/>
    </xf>
    <xf numFmtId="0" fontId="11" fillId="0" borderId="73" xfId="0" applyFont="1" applyBorder="1" applyAlignment="1">
      <alignment horizontal="center" vertical="top"/>
    </xf>
    <xf numFmtId="168" fontId="11" fillId="0" borderId="76" xfId="0" applyNumberFormat="1" applyFont="1" applyBorder="1" applyAlignment="1">
      <alignment horizontal="center"/>
    </xf>
    <xf numFmtId="49" fontId="11" fillId="0" borderId="71" xfId="0" applyNumberFormat="1" applyFont="1" applyBorder="1" applyAlignment="1" applyProtection="1">
      <alignment horizontal="center" vertical="center"/>
      <protection locked="0"/>
    </xf>
    <xf numFmtId="49" fontId="11" fillId="0" borderId="77" xfId="0" applyNumberFormat="1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>
      <alignment vertical="top"/>
    </xf>
    <xf numFmtId="0" fontId="11" fillId="0" borderId="79" xfId="0" applyFont="1" applyBorder="1" applyAlignment="1">
      <alignment horizontal="center" vertical="top"/>
    </xf>
    <xf numFmtId="0" fontId="11" fillId="0" borderId="79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left" vertical="center"/>
      <protection locked="0"/>
    </xf>
    <xf numFmtId="168" fontId="11" fillId="0" borderId="77" xfId="0" applyNumberFormat="1" applyFont="1" applyBorder="1" applyAlignment="1">
      <alignment horizontal="center"/>
    </xf>
    <xf numFmtId="168" fontId="11" fillId="0" borderId="81" xfId="0" applyNumberFormat="1" applyFont="1" applyBorder="1" applyAlignment="1">
      <alignment horizontal="center"/>
    </xf>
    <xf numFmtId="168" fontId="11" fillId="0" borderId="79" xfId="0" applyNumberFormat="1" applyFont="1" applyBorder="1" applyAlignment="1">
      <alignment horizontal="center"/>
    </xf>
    <xf numFmtId="168" fontId="11" fillId="0" borderId="82" xfId="0" applyNumberFormat="1" applyFont="1" applyBorder="1" applyAlignment="1">
      <alignment horizontal="center"/>
    </xf>
    <xf numFmtId="168" fontId="9" fillId="0" borderId="70" xfId="0" applyNumberFormat="1" applyFont="1" applyBorder="1" applyAlignment="1">
      <alignment horizontal="center"/>
    </xf>
    <xf numFmtId="168" fontId="9" fillId="0" borderId="75" xfId="0" applyNumberFormat="1" applyFont="1" applyBorder="1" applyAlignment="1">
      <alignment horizontal="center"/>
    </xf>
    <xf numFmtId="168" fontId="9" fillId="0" borderId="79" xfId="0" applyNumberFormat="1" applyFont="1" applyBorder="1" applyAlignment="1">
      <alignment horizontal="center"/>
    </xf>
    <xf numFmtId="168" fontId="9" fillId="0" borderId="82" xfId="0" applyNumberFormat="1" applyFont="1" applyBorder="1" applyAlignment="1">
      <alignment horizontal="center"/>
    </xf>
    <xf numFmtId="168" fontId="9" fillId="0" borderId="69" xfId="0" applyNumberFormat="1" applyFont="1" applyBorder="1" applyAlignment="1">
      <alignment horizontal="center"/>
    </xf>
    <xf numFmtId="0" fontId="9" fillId="2" borderId="83" xfId="0" applyFont="1" applyFill="1" applyBorder="1" applyAlignment="1">
      <alignment vertical="center" wrapText="1"/>
    </xf>
    <xf numFmtId="166" fontId="9" fillId="2" borderId="84" xfId="0" applyNumberFormat="1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/>
    </xf>
    <xf numFmtId="0" fontId="9" fillId="3" borderId="85" xfId="0" applyFont="1" applyFill="1" applyBorder="1" applyAlignment="1">
      <alignment horizontal="center" vertical="center"/>
    </xf>
    <xf numFmtId="0" fontId="9" fillId="3" borderId="84" xfId="0" applyFont="1" applyFill="1" applyBorder="1" applyAlignment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>
      <alignment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 applyProtection="1">
      <alignment horizontal="left" vertical="center"/>
      <protection locked="0"/>
    </xf>
    <xf numFmtId="165" fontId="11" fillId="0" borderId="18" xfId="0" applyNumberFormat="1" applyFont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vertical="top" wrapText="1"/>
    </xf>
    <xf numFmtId="0" fontId="11" fillId="0" borderId="6" xfId="0" applyFont="1" applyBorder="1" applyAlignment="1">
      <alignment horizontal="left"/>
    </xf>
    <xf numFmtId="0" fontId="11" fillId="0" borderId="11" xfId="0" applyFont="1" applyBorder="1" applyAlignment="1" applyProtection="1">
      <alignment horizontal="left" vertical="center"/>
      <protection locked="0"/>
    </xf>
    <xf numFmtId="165" fontId="11" fillId="0" borderId="19" xfId="0" applyNumberFormat="1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165" fontId="9" fillId="0" borderId="35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 vertical="top" wrapText="1"/>
    </xf>
    <xf numFmtId="165" fontId="11" fillId="0" borderId="10" xfId="0" applyNumberFormat="1" applyFont="1" applyBorder="1" applyAlignment="1">
      <alignment horizontal="center"/>
    </xf>
    <xf numFmtId="0" fontId="9" fillId="2" borderId="30" xfId="0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 applyProtection="1">
      <alignment horizontal="left" vertical="center"/>
      <protection locked="0"/>
    </xf>
    <xf numFmtId="165" fontId="11" fillId="0" borderId="20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165" fontId="11" fillId="0" borderId="13" xfId="0" applyNumberFormat="1" applyFont="1" applyBorder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165" fontId="9" fillId="0" borderId="36" xfId="0" applyNumberFormat="1" applyFont="1" applyBorder="1" applyAlignment="1">
      <alignment horizontal="center"/>
    </xf>
    <xf numFmtId="0" fontId="31" fillId="0" borderId="1" xfId="0" applyFont="1" applyBorder="1"/>
    <xf numFmtId="0" fontId="0" fillId="0" borderId="1" xfId="0" applyBorder="1"/>
    <xf numFmtId="0" fontId="1" fillId="6" borderId="8" xfId="0" applyFont="1" applyFill="1" applyBorder="1"/>
    <xf numFmtId="0" fontId="1" fillId="6" borderId="11" xfId="0" applyFont="1" applyFill="1" applyBorder="1"/>
    <xf numFmtId="0" fontId="1" fillId="6" borderId="14" xfId="0" applyFont="1" applyFill="1" applyBorder="1"/>
    <xf numFmtId="0" fontId="1" fillId="0" borderId="37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1" fillId="0" borderId="85" xfId="0" applyFont="1" applyBorder="1"/>
    <xf numFmtId="0" fontId="1" fillId="0" borderId="84" xfId="0" applyFont="1" applyBorder="1"/>
    <xf numFmtId="0" fontId="1" fillId="0" borderId="39" xfId="0" applyFont="1" applyBorder="1"/>
    <xf numFmtId="0" fontId="1" fillId="0" borderId="87" xfId="0" applyFont="1" applyBorder="1"/>
    <xf numFmtId="0" fontId="1" fillId="6" borderId="24" xfId="0" applyFont="1" applyFill="1" applyBorder="1"/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8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0" fontId="13" fillId="0" borderId="1" xfId="1"/>
    <xf numFmtId="0" fontId="36" fillId="0" borderId="1" xfId="1" applyFont="1"/>
    <xf numFmtId="0" fontId="37" fillId="9" borderId="1" xfId="1" applyFont="1" applyFill="1"/>
    <xf numFmtId="0" fontId="36" fillId="9" borderId="1" xfId="1" applyFont="1" applyFill="1"/>
    <xf numFmtId="49" fontId="36" fillId="9" borderId="1" xfId="1" applyNumberFormat="1" applyFont="1" applyFill="1"/>
    <xf numFmtId="0" fontId="36" fillId="9" borderId="1" xfId="1" applyFont="1" applyFill="1" applyAlignment="1">
      <alignment horizontal="center"/>
    </xf>
    <xf numFmtId="0" fontId="13" fillId="0" borderId="1" xfId="1" applyAlignment="1">
      <alignment horizontal="center"/>
    </xf>
    <xf numFmtId="0" fontId="38" fillId="0" borderId="1" xfId="1" applyFont="1" applyAlignment="1">
      <alignment horizontal="center"/>
    </xf>
    <xf numFmtId="0" fontId="38" fillId="0" borderId="1" xfId="1" applyFont="1"/>
    <xf numFmtId="0" fontId="8" fillId="9" borderId="1" xfId="1" applyFont="1" applyFill="1" applyAlignment="1">
      <alignment vertical="top"/>
    </xf>
    <xf numFmtId="0" fontId="38" fillId="0" borderId="1" xfId="1" applyFont="1" applyAlignment="1">
      <alignment vertical="center"/>
    </xf>
    <xf numFmtId="0" fontId="42" fillId="6" borderId="91" xfId="1" applyFont="1" applyFill="1" applyBorder="1" applyAlignment="1">
      <alignment horizontal="center" vertical="center"/>
    </xf>
    <xf numFmtId="0" fontId="13" fillId="0" borderId="1" xfId="1" applyAlignment="1">
      <alignment vertical="center"/>
    </xf>
    <xf numFmtId="0" fontId="42" fillId="10" borderId="85" xfId="1" applyFont="1" applyFill="1" applyBorder="1" applyAlignment="1">
      <alignment horizontal="center" vertical="center" wrapText="1"/>
    </xf>
    <xf numFmtId="0" fontId="43" fillId="10" borderId="90" xfId="1" applyFont="1" applyFill="1" applyBorder="1" applyAlignment="1">
      <alignment horizontal="left" vertical="center" wrapText="1"/>
    </xf>
    <xf numFmtId="0" fontId="43" fillId="10" borderId="92" xfId="1" applyFont="1" applyFill="1" applyBorder="1" applyAlignment="1">
      <alignment horizontal="center" vertical="center" wrapText="1"/>
    </xf>
    <xf numFmtId="49" fontId="43" fillId="10" borderId="84" xfId="1" applyNumberFormat="1" applyFont="1" applyFill="1" applyBorder="1" applyAlignment="1">
      <alignment horizontal="center" vertical="center" wrapText="1"/>
    </xf>
    <xf numFmtId="0" fontId="43" fillId="10" borderId="84" xfId="1" applyFont="1" applyFill="1" applyBorder="1" applyAlignment="1">
      <alignment horizontal="center" vertical="center" wrapText="1"/>
    </xf>
    <xf numFmtId="49" fontId="43" fillId="10" borderId="83" xfId="1" applyNumberFormat="1" applyFont="1" applyFill="1" applyBorder="1" applyAlignment="1">
      <alignment horizontal="center" vertical="center" wrapText="1"/>
    </xf>
    <xf numFmtId="0" fontId="43" fillId="10" borderId="39" xfId="1" applyFont="1" applyFill="1" applyBorder="1" applyAlignment="1">
      <alignment horizontal="center" vertical="center"/>
    </xf>
    <xf numFmtId="0" fontId="14" fillId="0" borderId="1" xfId="1" applyFont="1" applyAlignment="1">
      <alignment horizontal="center" vertical="center" wrapText="1"/>
    </xf>
    <xf numFmtId="0" fontId="42" fillId="6" borderId="85" xfId="1" applyFont="1" applyFill="1" applyBorder="1" applyAlignment="1">
      <alignment horizontal="center" vertical="center"/>
    </xf>
    <xf numFmtId="0" fontId="42" fillId="6" borderId="39" xfId="1" applyFont="1" applyFill="1" applyBorder="1" applyAlignment="1">
      <alignment horizontal="center" vertical="center"/>
    </xf>
    <xf numFmtId="0" fontId="42" fillId="0" borderId="1" xfId="1" applyFont="1" applyAlignment="1">
      <alignment horizontal="center" vertical="center"/>
    </xf>
    <xf numFmtId="0" fontId="42" fillId="6" borderId="38" xfId="1" applyFont="1" applyFill="1" applyBorder="1" applyAlignment="1">
      <alignment horizontal="center" vertical="center" wrapText="1"/>
    </xf>
    <xf numFmtId="0" fontId="42" fillId="6" borderId="85" xfId="1" applyFont="1" applyFill="1" applyBorder="1" applyAlignment="1">
      <alignment horizontal="center" vertical="center" wrapText="1"/>
    </xf>
    <xf numFmtId="0" fontId="42" fillId="6" borderId="83" xfId="1" applyFont="1" applyFill="1" applyBorder="1" applyAlignment="1">
      <alignment horizontal="center" vertical="center" wrapText="1"/>
    </xf>
    <xf numFmtId="0" fontId="14" fillId="0" borderId="1" xfId="1" applyFont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38" fillId="0" borderId="23" xfId="1" applyFont="1" applyBorder="1" applyAlignment="1" applyProtection="1">
      <alignment horizontal="center" vertical="center"/>
      <protection locked="0"/>
    </xf>
    <xf numFmtId="0" fontId="44" fillId="0" borderId="24" xfId="1" applyFont="1" applyBorder="1" applyAlignment="1">
      <alignment horizontal="left" vertical="center" wrapText="1"/>
    </xf>
    <xf numFmtId="0" fontId="44" fillId="0" borderId="24" xfId="1" applyFont="1" applyBorder="1" applyAlignment="1">
      <alignment horizontal="center" vertical="center" wrapText="1"/>
    </xf>
    <xf numFmtId="0" fontId="44" fillId="0" borderId="93" xfId="1" applyFont="1" applyBorder="1" applyAlignment="1">
      <alignment horizontal="center" vertical="center" wrapText="1"/>
    </xf>
    <xf numFmtId="2" fontId="38" fillId="0" borderId="1" xfId="1" applyNumberFormat="1" applyFont="1" applyAlignment="1">
      <alignment horizontal="center" vertical="center"/>
    </xf>
    <xf numFmtId="2" fontId="45" fillId="0" borderId="7" xfId="1" applyNumberFormat="1" applyFont="1" applyBorder="1" applyAlignment="1" applyProtection="1">
      <alignment horizontal="center" vertical="center"/>
      <protection locked="0"/>
    </xf>
    <xf numFmtId="2" fontId="42" fillId="0" borderId="18" xfId="1" applyNumberFormat="1" applyFont="1" applyBorder="1" applyAlignment="1" applyProtection="1">
      <alignment horizontal="center" vertical="center"/>
      <protection locked="0"/>
    </xf>
    <xf numFmtId="2" fontId="42" fillId="0" borderId="1" xfId="1" applyNumberFormat="1" applyFont="1" applyAlignment="1" applyProtection="1">
      <alignment horizontal="center" vertical="center"/>
      <protection locked="0"/>
    </xf>
    <xf numFmtId="2" fontId="46" fillId="0" borderId="7" xfId="1" applyNumberFormat="1" applyFont="1" applyBorder="1" applyAlignment="1" applyProtection="1">
      <alignment horizontal="center" vertical="center" wrapText="1"/>
      <protection locked="0"/>
    </xf>
    <xf numFmtId="2" fontId="42" fillId="0" borderId="94" xfId="1" applyNumberFormat="1" applyFont="1" applyBorder="1" applyAlignment="1" applyProtection="1">
      <alignment horizontal="center" vertical="center"/>
      <protection locked="0"/>
    </xf>
    <xf numFmtId="0" fontId="42" fillId="0" borderId="1" xfId="1" applyFont="1" applyAlignment="1" applyProtection="1">
      <alignment horizontal="center" vertical="center"/>
      <protection locked="0"/>
    </xf>
    <xf numFmtId="2" fontId="13" fillId="0" borderId="1" xfId="1" applyNumberFormat="1" applyAlignment="1">
      <alignment vertical="center"/>
    </xf>
    <xf numFmtId="2" fontId="42" fillId="0" borderId="1" xfId="1" applyNumberFormat="1" applyFont="1" applyAlignment="1">
      <alignment horizontal="center" vertical="center"/>
    </xf>
    <xf numFmtId="2" fontId="38" fillId="0" borderId="1" xfId="1" applyNumberFormat="1" applyFont="1" applyAlignment="1" applyProtection="1">
      <alignment horizontal="center" vertical="center"/>
      <protection locked="0"/>
    </xf>
    <xf numFmtId="2" fontId="45" fillId="0" borderId="1" xfId="1" applyNumberFormat="1" applyFont="1" applyAlignment="1">
      <alignment horizontal="center" vertical="center"/>
    </xf>
    <xf numFmtId="0" fontId="49" fillId="9" borderId="1" xfId="1" applyFont="1" applyFill="1"/>
    <xf numFmtId="0" fontId="45" fillId="0" borderId="1" xfId="1" applyFont="1" applyAlignment="1">
      <alignment vertical="center"/>
    </xf>
    <xf numFmtId="2" fontId="42" fillId="0" borderId="95" xfId="1" applyNumberFormat="1" applyFont="1" applyBorder="1" applyAlignment="1" applyProtection="1">
      <alignment horizontal="center" vertical="center"/>
      <protection locked="0"/>
    </xf>
    <xf numFmtId="2" fontId="45" fillId="0" borderId="1" xfId="1" applyNumberFormat="1" applyFont="1" applyAlignment="1" applyProtection="1">
      <alignment horizontal="center" vertical="center"/>
      <protection locked="0"/>
    </xf>
    <xf numFmtId="0" fontId="45" fillId="0" borderId="1" xfId="1" applyFont="1" applyAlignment="1" applyProtection="1">
      <alignment vertical="center"/>
      <protection locked="0"/>
    </xf>
    <xf numFmtId="0" fontId="49" fillId="9" borderId="1" xfId="1" applyFont="1" applyFill="1" applyProtection="1">
      <protection locked="0"/>
    </xf>
    <xf numFmtId="0" fontId="38" fillId="0" borderId="1" xfId="1" applyFont="1" applyAlignment="1" applyProtection="1">
      <alignment vertical="center"/>
      <protection locked="0"/>
    </xf>
    <xf numFmtId="2" fontId="38" fillId="0" borderId="1" xfId="1" applyNumberFormat="1" applyFont="1" applyAlignment="1" applyProtection="1">
      <alignment vertical="center"/>
      <protection locked="0"/>
    </xf>
    <xf numFmtId="2" fontId="45" fillId="0" borderId="96" xfId="1" applyNumberFormat="1" applyFont="1" applyBorder="1" applyAlignment="1" applyProtection="1">
      <alignment horizontal="center" vertical="center"/>
      <protection locked="0"/>
    </xf>
    <xf numFmtId="2" fontId="42" fillId="0" borderId="1" xfId="1" applyNumberFormat="1" applyFont="1" applyAlignment="1" applyProtection="1">
      <alignment horizontal="center"/>
      <protection locked="0"/>
    </xf>
    <xf numFmtId="2" fontId="47" fillId="6" borderId="97" xfId="1" applyNumberFormat="1" applyFont="1" applyFill="1" applyBorder="1" applyAlignment="1" applyProtection="1">
      <alignment horizontal="center" vertical="center"/>
      <protection locked="0"/>
    </xf>
    <xf numFmtId="2" fontId="47" fillId="6" borderId="57" xfId="1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Alignment="1">
      <alignment horizontal="center" vertical="center"/>
    </xf>
    <xf numFmtId="0" fontId="38" fillId="0" borderId="1" xfId="1" applyFont="1" applyAlignment="1" applyProtection="1">
      <alignment horizontal="center" vertical="center"/>
      <protection locked="0"/>
    </xf>
    <xf numFmtId="0" fontId="44" fillId="0" borderId="1" xfId="1" applyFont="1" applyAlignment="1">
      <alignment horizontal="left" vertical="center" wrapText="1"/>
    </xf>
    <xf numFmtId="0" fontId="44" fillId="0" borderId="1" xfId="1" applyFont="1" applyAlignment="1">
      <alignment horizontal="center" vertical="center" wrapText="1"/>
    </xf>
    <xf numFmtId="49" fontId="44" fillId="0" borderId="1" xfId="1" applyNumberFormat="1" applyFont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38" fillId="0" borderId="85" xfId="1" applyFont="1" applyBorder="1" applyAlignment="1" applyProtection="1">
      <alignment horizontal="center" vertical="center"/>
      <protection locked="0"/>
    </xf>
    <xf numFmtId="0" fontId="44" fillId="0" borderId="84" xfId="1" applyFont="1" applyBorder="1" applyAlignment="1">
      <alignment horizontal="left" vertical="center" wrapText="1"/>
    </xf>
    <xf numFmtId="0" fontId="44" fillId="0" borderId="84" xfId="1" applyFont="1" applyBorder="1" applyAlignment="1">
      <alignment horizontal="center" vertical="center" wrapText="1"/>
    </xf>
    <xf numFmtId="49" fontId="44" fillId="0" borderId="84" xfId="1" applyNumberFormat="1" applyFont="1" applyBorder="1" applyAlignment="1">
      <alignment horizontal="center" vertical="center" wrapText="1"/>
    </xf>
    <xf numFmtId="0" fontId="44" fillId="0" borderId="39" xfId="1" applyFont="1" applyBorder="1" applyAlignment="1">
      <alignment horizontal="center" vertical="center" wrapText="1"/>
    </xf>
    <xf numFmtId="2" fontId="45" fillId="0" borderId="85" xfId="1" applyNumberFormat="1" applyFont="1" applyBorder="1" applyAlignment="1" applyProtection="1">
      <alignment horizontal="center" vertical="center"/>
      <protection locked="0"/>
    </xf>
    <xf numFmtId="2" fontId="38" fillId="0" borderId="39" xfId="1" applyNumberFormat="1" applyFont="1" applyBorder="1" applyAlignment="1" applyProtection="1">
      <alignment horizontal="center" vertical="center"/>
      <protection locked="0"/>
    </xf>
    <xf numFmtId="2" fontId="42" fillId="0" borderId="38" xfId="1" applyNumberFormat="1" applyFont="1" applyBorder="1" applyAlignment="1" applyProtection="1">
      <alignment horizontal="center" vertical="center"/>
      <protection locked="0"/>
    </xf>
    <xf numFmtId="0" fontId="50" fillId="9" borderId="1" xfId="1" applyFont="1" applyFill="1"/>
    <xf numFmtId="49" fontId="49" fillId="9" borderId="1" xfId="1" applyNumberFormat="1" applyFont="1" applyFill="1"/>
    <xf numFmtId="0" fontId="13" fillId="0" borderId="1" xfId="1" applyProtection="1">
      <protection locked="0"/>
    </xf>
    <xf numFmtId="0" fontId="13" fillId="0" borderId="1" xfId="1" applyAlignment="1" applyProtection="1">
      <alignment horizontal="center"/>
      <protection locked="0"/>
    </xf>
    <xf numFmtId="0" fontId="38" fillId="0" borderId="1" xfId="1" applyFont="1" applyProtection="1">
      <protection locked="0"/>
    </xf>
    <xf numFmtId="0" fontId="42" fillId="6" borderId="90" xfId="1" applyFont="1" applyFill="1" applyBorder="1" applyAlignment="1" applyProtection="1">
      <alignment horizontal="center" vertical="center"/>
      <protection locked="0"/>
    </xf>
    <xf numFmtId="0" fontId="42" fillId="6" borderId="91" xfId="1" applyFont="1" applyFill="1" applyBorder="1" applyAlignment="1" applyProtection="1">
      <alignment horizontal="center" vertical="center"/>
      <protection locked="0"/>
    </xf>
    <xf numFmtId="0" fontId="42" fillId="6" borderId="85" xfId="1" applyFont="1" applyFill="1" applyBorder="1" applyAlignment="1" applyProtection="1">
      <alignment horizontal="center" vertical="center"/>
      <protection locked="0"/>
    </xf>
    <xf numFmtId="0" fontId="42" fillId="6" borderId="39" xfId="1" applyFont="1" applyFill="1" applyBorder="1" applyAlignment="1" applyProtection="1">
      <alignment horizontal="center" vertical="center"/>
      <protection locked="0"/>
    </xf>
    <xf numFmtId="0" fontId="42" fillId="6" borderId="83" xfId="1" applyFont="1" applyFill="1" applyBorder="1" applyAlignment="1" applyProtection="1">
      <alignment horizontal="center" vertical="center"/>
      <protection locked="0"/>
    </xf>
    <xf numFmtId="0" fontId="42" fillId="6" borderId="38" xfId="1" applyFont="1" applyFill="1" applyBorder="1" applyAlignment="1" applyProtection="1">
      <alignment horizontal="center" vertical="center"/>
      <protection locked="0"/>
    </xf>
    <xf numFmtId="0" fontId="42" fillId="6" borderId="85" xfId="1" applyFont="1" applyFill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38" fillId="0" borderId="7" xfId="1" applyFont="1" applyBorder="1" applyAlignment="1" applyProtection="1">
      <alignment horizontal="center" vertical="center"/>
      <protection locked="0"/>
    </xf>
    <xf numFmtId="2" fontId="37" fillId="0" borderId="18" xfId="1" applyNumberFormat="1" applyFont="1" applyBorder="1" applyAlignment="1" applyProtection="1">
      <alignment horizontal="center" vertical="center" wrapText="1"/>
      <protection locked="0"/>
    </xf>
    <xf numFmtId="0" fontId="13" fillId="0" borderId="1" xfId="1" applyAlignment="1" applyProtection="1">
      <alignment vertical="center"/>
      <protection locked="0"/>
    </xf>
    <xf numFmtId="0" fontId="38" fillId="0" borderId="1" xfId="1" applyFont="1" applyAlignment="1">
      <alignment horizontal="center" vertical="center"/>
    </xf>
    <xf numFmtId="0" fontId="41" fillId="0" borderId="1" xfId="1" applyFont="1"/>
    <xf numFmtId="0" fontId="44" fillId="0" borderId="1" xfId="1" applyFont="1"/>
    <xf numFmtId="49" fontId="36" fillId="0" borderId="1" xfId="1" applyNumberFormat="1" applyFont="1"/>
    <xf numFmtId="0" fontId="36" fillId="0" borderId="1" xfId="1" applyFont="1" applyAlignment="1">
      <alignment horizontal="center"/>
    </xf>
    <xf numFmtId="0" fontId="14" fillId="0" borderId="1" xfId="1" applyFont="1" applyAlignment="1">
      <alignment horizontal="center" vertical="center"/>
    </xf>
    <xf numFmtId="0" fontId="13" fillId="0" borderId="1" xfId="1" applyAlignment="1">
      <alignment horizontal="center" vertical="center"/>
    </xf>
    <xf numFmtId="2" fontId="37" fillId="0" borderId="1" xfId="1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9" fillId="3" borderId="91" xfId="0" applyFont="1" applyFill="1" applyBorder="1" applyAlignment="1">
      <alignment horizontal="center" vertical="center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22" xfId="0" applyFont="1" applyBorder="1" applyAlignment="1">
      <alignment vertical="top" wrapText="1"/>
    </xf>
    <xf numFmtId="0" fontId="11" fillId="0" borderId="12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/>
    </xf>
    <xf numFmtId="0" fontId="24" fillId="0" borderId="0" xfId="0" applyFont="1"/>
    <xf numFmtId="0" fontId="52" fillId="0" borderId="0" xfId="0" applyFont="1"/>
    <xf numFmtId="0" fontId="25" fillId="4" borderId="7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167" fontId="25" fillId="4" borderId="8" xfId="0" applyNumberFormat="1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67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7" fontId="15" fillId="0" borderId="6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55" fillId="0" borderId="1" xfId="3" applyFont="1"/>
    <xf numFmtId="0" fontId="56" fillId="0" borderId="1" xfId="3" applyFont="1" applyAlignment="1">
      <alignment horizontal="center"/>
    </xf>
    <xf numFmtId="0" fontId="57" fillId="0" borderId="1" xfId="3" applyFont="1" applyAlignment="1">
      <alignment horizontal="left"/>
    </xf>
    <xf numFmtId="0" fontId="58" fillId="0" borderId="1" xfId="3" applyFont="1" applyAlignment="1">
      <alignment horizontal="center"/>
    </xf>
    <xf numFmtId="0" fontId="57" fillId="0" borderId="1" xfId="3" applyFont="1" applyAlignment="1">
      <alignment horizontal="center"/>
    </xf>
    <xf numFmtId="1" fontId="58" fillId="0" borderId="1" xfId="3" applyNumberFormat="1" applyFont="1" applyAlignment="1">
      <alignment horizontal="center"/>
    </xf>
    <xf numFmtId="0" fontId="61" fillId="0" borderId="1" xfId="3" applyFont="1" applyAlignment="1">
      <alignment horizontal="center"/>
    </xf>
    <xf numFmtId="0" fontId="62" fillId="0" borderId="0" xfId="0" applyFont="1"/>
    <xf numFmtId="0" fontId="42" fillId="11" borderId="98" xfId="3" applyFont="1" applyFill="1" applyBorder="1" applyAlignment="1">
      <alignment horizontal="center" vertical="center"/>
    </xf>
    <xf numFmtId="0" fontId="42" fillId="11" borderId="99" xfId="3" applyFont="1" applyFill="1" applyBorder="1" applyAlignment="1">
      <alignment horizontal="left" vertical="center"/>
    </xf>
    <xf numFmtId="0" fontId="56" fillId="11" borderId="100" xfId="3" applyFont="1" applyFill="1" applyBorder="1" applyAlignment="1">
      <alignment horizontal="center" vertical="center"/>
    </xf>
    <xf numFmtId="0" fontId="42" fillId="11" borderId="100" xfId="3" applyFont="1" applyFill="1" applyBorder="1" applyAlignment="1">
      <alignment horizontal="center" vertical="center"/>
    </xf>
    <xf numFmtId="0" fontId="42" fillId="11" borderId="101" xfId="3" applyFont="1" applyFill="1" applyBorder="1" applyAlignment="1">
      <alignment horizontal="left" vertical="center"/>
    </xf>
    <xf numFmtId="0" fontId="42" fillId="0" borderId="1" xfId="3" applyFont="1" applyAlignment="1">
      <alignment horizontal="center" vertical="center"/>
    </xf>
    <xf numFmtId="0" fontId="42" fillId="12" borderId="102" xfId="3" applyFont="1" applyFill="1" applyBorder="1" applyAlignment="1">
      <alignment horizontal="center" vertical="center"/>
    </xf>
    <xf numFmtId="1" fontId="42" fillId="12" borderId="103" xfId="3" applyNumberFormat="1" applyFont="1" applyFill="1" applyBorder="1" applyAlignment="1">
      <alignment horizontal="center" vertical="center"/>
    </xf>
    <xf numFmtId="0" fontId="42" fillId="12" borderId="99" xfId="3" applyFont="1" applyFill="1" applyBorder="1" applyAlignment="1">
      <alignment horizontal="center" vertical="center"/>
    </xf>
    <xf numFmtId="1" fontId="42" fillId="12" borderId="104" xfId="3" applyNumberFormat="1" applyFont="1" applyFill="1" applyBorder="1" applyAlignment="1">
      <alignment horizontal="center" vertical="center"/>
    </xf>
    <xf numFmtId="0" fontId="42" fillId="0" borderId="105" xfId="3" applyFont="1" applyBorder="1" applyAlignment="1">
      <alignment horizontal="center" vertical="center"/>
    </xf>
    <xf numFmtId="0" fontId="63" fillId="0" borderId="106" xfId="3" applyFont="1" applyBorder="1" applyAlignment="1">
      <alignment horizontal="center"/>
    </xf>
    <xf numFmtId="0" fontId="63" fillId="0" borderId="106" xfId="3" applyFont="1" applyBorder="1" applyAlignment="1">
      <alignment horizontal="left"/>
    </xf>
    <xf numFmtId="0" fontId="64" fillId="0" borderId="106" xfId="3" applyFont="1" applyBorder="1" applyAlignment="1">
      <alignment horizontal="center"/>
    </xf>
    <xf numFmtId="164" fontId="64" fillId="0" borderId="106" xfId="3" applyNumberFormat="1" applyFont="1" applyBorder="1" applyAlignment="1">
      <alignment horizontal="center"/>
    </xf>
    <xf numFmtId="49" fontId="64" fillId="0" borderId="106" xfId="3" applyNumberFormat="1" applyFont="1" applyBorder="1" applyAlignment="1">
      <alignment horizontal="left"/>
    </xf>
    <xf numFmtId="49" fontId="63" fillId="0" borderId="106" xfId="3" applyNumberFormat="1" applyFont="1" applyBorder="1" applyAlignment="1">
      <alignment horizontal="center"/>
    </xf>
    <xf numFmtId="1" fontId="64" fillId="0" borderId="1" xfId="3" applyNumberFormat="1" applyFont="1"/>
    <xf numFmtId="0" fontId="55" fillId="0" borderId="1" xfId="3" applyFont="1" applyAlignment="1">
      <alignment horizontal="center"/>
    </xf>
    <xf numFmtId="0" fontId="64" fillId="0" borderId="106" xfId="3" applyFont="1" applyBorder="1" applyAlignment="1">
      <alignment horizontal="left"/>
    </xf>
    <xf numFmtId="0" fontId="65" fillId="0" borderId="106" xfId="3" applyFont="1" applyBorder="1" applyAlignment="1">
      <alignment horizontal="left"/>
    </xf>
    <xf numFmtId="0" fontId="66" fillId="0" borderId="106" xfId="3" applyFont="1" applyBorder="1" applyAlignment="1">
      <alignment horizontal="center"/>
    </xf>
    <xf numFmtId="164" fontId="66" fillId="0" borderId="106" xfId="3" applyNumberFormat="1" applyFont="1" applyBorder="1" applyAlignment="1">
      <alignment horizontal="center"/>
    </xf>
    <xf numFmtId="49" fontId="66" fillId="0" borderId="106" xfId="3" applyNumberFormat="1" applyFont="1" applyBorder="1" applyAlignment="1">
      <alignment horizontal="left"/>
    </xf>
    <xf numFmtId="49" fontId="65" fillId="0" borderId="106" xfId="3" applyNumberFormat="1" applyFont="1" applyBorder="1" applyAlignment="1">
      <alignment horizontal="center"/>
    </xf>
    <xf numFmtId="1" fontId="66" fillId="0" borderId="1" xfId="3" applyNumberFormat="1" applyFont="1"/>
    <xf numFmtId="164" fontId="65" fillId="0" borderId="106" xfId="3" applyNumberFormat="1" applyFont="1" applyBorder="1" applyAlignment="1">
      <alignment horizontal="center"/>
    </xf>
    <xf numFmtId="0" fontId="65" fillId="0" borderId="106" xfId="3" applyFont="1" applyBorder="1" applyAlignment="1">
      <alignment horizontal="center"/>
    </xf>
    <xf numFmtId="49" fontId="66" fillId="0" borderId="1" xfId="3" applyNumberFormat="1" applyFont="1"/>
    <xf numFmtId="0" fontId="65" fillId="0" borderId="106" xfId="3" applyFont="1" applyBorder="1"/>
    <xf numFmtId="0" fontId="66" fillId="0" borderId="106" xfId="3" applyFont="1" applyBorder="1" applyAlignment="1">
      <alignment horizontal="left"/>
    </xf>
    <xf numFmtId="49" fontId="65" fillId="0" borderId="1" xfId="3" applyNumberFormat="1" applyFont="1" applyAlignment="1">
      <alignment horizontal="center"/>
    </xf>
    <xf numFmtId="0" fontId="63" fillId="0" borderId="1" xfId="3" applyFont="1" applyAlignment="1">
      <alignment horizontal="center"/>
    </xf>
    <xf numFmtId="1" fontId="66" fillId="0" borderId="1" xfId="3" applyNumberFormat="1" applyFont="1" applyAlignment="1">
      <alignment horizontal="center"/>
    </xf>
    <xf numFmtId="164" fontId="58" fillId="0" borderId="1" xfId="3" applyNumberFormat="1" applyFont="1" applyAlignment="1">
      <alignment horizontal="center"/>
    </xf>
    <xf numFmtId="1" fontId="58" fillId="0" borderId="1" xfId="3" applyNumberFormat="1" applyFont="1"/>
    <xf numFmtId="0" fontId="67" fillId="0" borderId="1" xfId="3" applyFont="1" applyAlignment="1">
      <alignment horizontal="center"/>
    </xf>
    <xf numFmtId="0" fontId="55" fillId="0" borderId="1" xfId="3" applyFont="1" applyAlignment="1">
      <alignment horizontal="left"/>
    </xf>
    <xf numFmtId="0" fontId="68" fillId="0" borderId="1" xfId="3" applyFont="1" applyAlignment="1">
      <alignment horizontal="center"/>
    </xf>
    <xf numFmtId="0" fontId="55" fillId="0" borderId="1" xfId="3" applyFont="1" applyAlignment="1">
      <alignment vertical="center"/>
    </xf>
    <xf numFmtId="0" fontId="67" fillId="0" borderId="1" xfId="3" applyFont="1"/>
    <xf numFmtId="49" fontId="69" fillId="0" borderId="1" xfId="3" applyNumberFormat="1" applyFont="1" applyAlignment="1">
      <alignment horizontal="center"/>
    </xf>
    <xf numFmtId="1" fontId="55" fillId="0" borderId="1" xfId="3" applyNumberFormat="1" applyFont="1" applyAlignment="1">
      <alignment horizontal="center"/>
    </xf>
    <xf numFmtId="0" fontId="69" fillId="0" borderId="1" xfId="3" applyFont="1" applyAlignment="1">
      <alignment horizontal="center"/>
    </xf>
    <xf numFmtId="0" fontId="9" fillId="3" borderId="39" xfId="0" applyFont="1" applyFill="1" applyBorder="1" applyAlignment="1">
      <alignment horizontal="center" vertical="center"/>
    </xf>
    <xf numFmtId="0" fontId="9" fillId="3" borderId="10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49" fontId="11" fillId="0" borderId="108" xfId="2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vertical="top" wrapText="1"/>
    </xf>
    <xf numFmtId="165" fontId="11" fillId="0" borderId="7" xfId="0" applyNumberFormat="1" applyFont="1" applyBorder="1" applyAlignment="1">
      <alignment horizontal="center"/>
    </xf>
    <xf numFmtId="165" fontId="11" fillId="6" borderId="8" xfId="0" applyNumberFormat="1" applyFont="1" applyFill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/>
    </xf>
    <xf numFmtId="49" fontId="11" fillId="0" borderId="57" xfId="2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top" wrapText="1"/>
    </xf>
    <xf numFmtId="165" fontId="11" fillId="6" borderId="6" xfId="0" applyNumberFormat="1" applyFont="1" applyFill="1" applyBorder="1" applyAlignment="1">
      <alignment horizontal="center"/>
    </xf>
    <xf numFmtId="165" fontId="11" fillId="0" borderId="16" xfId="0" applyNumberFormat="1" applyFont="1" applyBorder="1" applyAlignment="1">
      <alignment horizontal="center"/>
    </xf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165" fontId="11" fillId="0" borderId="93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0" fontId="0" fillId="0" borderId="6" xfId="0" applyBorder="1"/>
    <xf numFmtId="0" fontId="0" fillId="0" borderId="11" xfId="0" applyBorder="1"/>
    <xf numFmtId="165" fontId="11" fillId="6" borderId="11" xfId="0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10" xfId="0" applyFont="1" applyBorder="1" applyAlignment="1">
      <alignment horizontal="left" vertical="top" wrapText="1"/>
    </xf>
    <xf numFmtId="49" fontId="11" fillId="0" borderId="57" xfId="0" applyNumberFormat="1" applyFont="1" applyBorder="1" applyAlignment="1" applyProtection="1">
      <alignment horizontal="center" vertical="center"/>
      <protection locked="0"/>
    </xf>
    <xf numFmtId="2" fontId="11" fillId="0" borderId="35" xfId="0" applyNumberFormat="1" applyFont="1" applyBorder="1" applyAlignment="1">
      <alignment horizontal="center"/>
    </xf>
    <xf numFmtId="49" fontId="11" fillId="0" borderId="58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vertical="top" wrapText="1"/>
    </xf>
    <xf numFmtId="165" fontId="11" fillId="0" borderId="36" xfId="0" applyNumberFormat="1" applyFont="1" applyBorder="1" applyAlignment="1">
      <alignment horizontal="center"/>
    </xf>
    <xf numFmtId="0" fontId="9" fillId="3" borderId="89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/>
    </xf>
    <xf numFmtId="165" fontId="11" fillId="6" borderId="35" xfId="0" applyNumberFormat="1" applyFont="1" applyFill="1" applyBorder="1" applyAlignment="1">
      <alignment horizontal="center"/>
    </xf>
    <xf numFmtId="165" fontId="11" fillId="0" borderId="23" xfId="0" applyNumberFormat="1" applyFont="1" applyBorder="1" applyAlignment="1">
      <alignment horizontal="center"/>
    </xf>
    <xf numFmtId="165" fontId="11" fillId="0" borderId="24" xfId="0" applyNumberFormat="1" applyFont="1" applyBorder="1" applyAlignment="1">
      <alignment horizontal="center"/>
    </xf>
    <xf numFmtId="165" fontId="11" fillId="0" borderId="25" xfId="0" applyNumberFormat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165" fontId="11" fillId="6" borderId="10" xfId="0" applyNumberFormat="1" applyFont="1" applyFill="1" applyBorder="1" applyAlignment="1">
      <alignment horizontal="center"/>
    </xf>
    <xf numFmtId="165" fontId="11" fillId="6" borderId="22" xfId="0" applyNumberFormat="1" applyFont="1" applyFill="1" applyBorder="1" applyAlignment="1">
      <alignment horizontal="center"/>
    </xf>
    <xf numFmtId="165" fontId="11" fillId="0" borderId="22" xfId="0" applyNumberFormat="1" applyFont="1" applyBorder="1" applyAlignment="1">
      <alignment horizontal="center"/>
    </xf>
    <xf numFmtId="0" fontId="9" fillId="2" borderId="85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71" fillId="0" borderId="6" xfId="0" applyFont="1" applyBorder="1" applyAlignment="1">
      <alignment horizontal="left"/>
    </xf>
    <xf numFmtId="0" fontId="71" fillId="0" borderId="16" xfId="0" applyFont="1" applyBorder="1" applyAlignment="1">
      <alignment horizontal="left"/>
    </xf>
    <xf numFmtId="169" fontId="0" fillId="0" borderId="1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42" xfId="0" applyFont="1" applyBorder="1" applyAlignment="1">
      <alignment horizontal="center" vertical="top" wrapText="1"/>
    </xf>
    <xf numFmtId="0" fontId="11" fillId="0" borderId="17" xfId="0" applyFont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49" fontId="9" fillId="0" borderId="108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/>
    </xf>
    <xf numFmtId="169" fontId="0" fillId="0" borderId="6" xfId="0" applyNumberFormat="1" applyBorder="1" applyAlignment="1">
      <alignment horizontal="center"/>
    </xf>
    <xf numFmtId="0" fontId="72" fillId="0" borderId="6" xfId="0" applyFont="1" applyBorder="1" applyAlignment="1">
      <alignment horizontal="center"/>
    </xf>
    <xf numFmtId="0" fontId="0" fillId="0" borderId="11" xfId="0" applyBorder="1" applyAlignment="1">
      <alignment horizontal="left"/>
    </xf>
    <xf numFmtId="49" fontId="9" fillId="0" borderId="57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/>
    </xf>
    <xf numFmtId="0" fontId="71" fillId="0" borderId="13" xfId="0" applyFont="1" applyBorder="1" applyAlignment="1">
      <alignment horizontal="left"/>
    </xf>
    <xf numFmtId="169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72" fillId="0" borderId="1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73" fillId="0" borderId="0" xfId="0" applyFont="1" applyAlignment="1">
      <alignment horizontal="center" vertical="center"/>
    </xf>
    <xf numFmtId="0" fontId="74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77" fillId="13" borderId="38" xfId="0" applyFont="1" applyFill="1" applyBorder="1" applyAlignment="1">
      <alignment horizontal="center" vertical="center" wrapText="1"/>
    </xf>
    <xf numFmtId="0" fontId="77" fillId="13" borderId="83" xfId="0" applyFont="1" applyFill="1" applyBorder="1" applyAlignment="1">
      <alignment vertical="center" wrapText="1"/>
    </xf>
    <xf numFmtId="167" fontId="77" fillId="13" borderId="84" xfId="0" applyNumberFormat="1" applyFont="1" applyFill="1" applyBorder="1" applyAlignment="1">
      <alignment horizontal="center" vertical="center" wrapText="1"/>
    </xf>
    <xf numFmtId="0" fontId="77" fillId="13" borderId="84" xfId="0" applyFont="1" applyFill="1" applyBorder="1" applyAlignment="1">
      <alignment horizontal="center" vertical="center" wrapText="1"/>
    </xf>
    <xf numFmtId="0" fontId="77" fillId="13" borderId="39" xfId="0" applyFont="1" applyFill="1" applyBorder="1" applyAlignment="1">
      <alignment horizontal="center" vertical="center" wrapText="1"/>
    </xf>
    <xf numFmtId="0" fontId="77" fillId="13" borderId="38" xfId="0" applyFont="1" applyFill="1" applyBorder="1" applyAlignment="1">
      <alignment horizontal="center" vertical="center"/>
    </xf>
    <xf numFmtId="0" fontId="77" fillId="14" borderId="85" xfId="0" applyFont="1" applyFill="1" applyBorder="1" applyAlignment="1">
      <alignment horizontal="center" vertical="center"/>
    </xf>
    <xf numFmtId="0" fontId="77" fillId="14" borderId="84" xfId="0" applyFont="1" applyFill="1" applyBorder="1" applyAlignment="1">
      <alignment horizontal="center" vertical="center"/>
    </xf>
    <xf numFmtId="0" fontId="77" fillId="14" borderId="91" xfId="0" applyFont="1" applyFill="1" applyBorder="1" applyAlignment="1">
      <alignment horizontal="center" vertical="center"/>
    </xf>
    <xf numFmtId="49" fontId="77" fillId="0" borderId="18" xfId="0" applyNumberFormat="1" applyFont="1" applyBorder="1" applyAlignment="1" applyProtection="1">
      <alignment horizontal="center" vertical="center"/>
      <protection locked="0"/>
    </xf>
    <xf numFmtId="0" fontId="79" fillId="0" borderId="109" xfId="0" applyFont="1" applyBorder="1" applyAlignment="1">
      <alignment vertical="top" wrapText="1"/>
    </xf>
    <xf numFmtId="0" fontId="79" fillId="0" borderId="110" xfId="0" applyFont="1" applyBorder="1" applyAlignment="1">
      <alignment horizontal="center" vertical="top" wrapText="1"/>
    </xf>
    <xf numFmtId="0" fontId="79" fillId="0" borderId="110" xfId="0" applyFont="1" applyBorder="1" applyAlignment="1" applyProtection="1">
      <alignment horizontal="center" vertical="center"/>
      <protection locked="0"/>
    </xf>
    <xf numFmtId="0" fontId="79" fillId="0" borderId="111" xfId="0" applyFont="1" applyBorder="1" applyAlignment="1" applyProtection="1">
      <alignment horizontal="left" vertical="center"/>
      <protection locked="0"/>
    </xf>
    <xf numFmtId="165" fontId="79" fillId="0" borderId="112" xfId="0" applyNumberFormat="1" applyFont="1" applyBorder="1" applyAlignment="1">
      <alignment horizontal="center"/>
    </xf>
    <xf numFmtId="165" fontId="77" fillId="0" borderId="113" xfId="0" applyNumberFormat="1" applyFont="1" applyBorder="1" applyAlignment="1">
      <alignment horizontal="center"/>
    </xf>
    <xf numFmtId="165" fontId="77" fillId="0" borderId="110" xfId="0" applyNumberFormat="1" applyFont="1" applyBorder="1" applyAlignment="1">
      <alignment horizontal="center"/>
    </xf>
    <xf numFmtId="165" fontId="79" fillId="0" borderId="114" xfId="0" applyNumberFormat="1" applyFont="1" applyBorder="1" applyAlignment="1">
      <alignment horizontal="center"/>
    </xf>
    <xf numFmtId="49" fontId="77" fillId="0" borderId="115" xfId="0" applyNumberFormat="1" applyFont="1" applyBorder="1" applyAlignment="1" applyProtection="1">
      <alignment horizontal="center" vertical="center"/>
      <protection locked="0"/>
    </xf>
    <xf numFmtId="0" fontId="79" fillId="0" borderId="116" xfId="0" applyFont="1" applyBorder="1" applyAlignment="1">
      <alignment vertical="top" wrapText="1"/>
    </xf>
    <xf numFmtId="0" fontId="79" fillId="0" borderId="117" xfId="0" applyFont="1" applyBorder="1" applyAlignment="1">
      <alignment horizontal="center"/>
    </xf>
    <xf numFmtId="0" fontId="79" fillId="0" borderId="117" xfId="0" applyFont="1" applyBorder="1" applyAlignment="1" applyProtection="1">
      <alignment horizontal="center" vertical="center"/>
      <protection locked="0"/>
    </xf>
    <xf numFmtId="0" fontId="79" fillId="0" borderId="118" xfId="0" applyFont="1" applyBorder="1" applyAlignment="1" applyProtection="1">
      <alignment horizontal="left" vertical="center"/>
      <protection locked="0"/>
    </xf>
    <xf numFmtId="165" fontId="79" fillId="0" borderId="115" xfId="0" applyNumberFormat="1" applyFont="1" applyBorder="1" applyAlignment="1">
      <alignment horizontal="center"/>
    </xf>
    <xf numFmtId="165" fontId="77" fillId="0" borderId="119" xfId="0" applyNumberFormat="1" applyFont="1" applyBorder="1" applyAlignment="1">
      <alignment horizontal="center"/>
    </xf>
    <xf numFmtId="165" fontId="77" fillId="0" borderId="117" xfId="0" applyNumberFormat="1" applyFont="1" applyBorder="1" applyAlignment="1">
      <alignment horizontal="center"/>
    </xf>
    <xf numFmtId="165" fontId="79" fillId="0" borderId="120" xfId="0" applyNumberFormat="1" applyFont="1" applyBorder="1" applyAlignment="1">
      <alignment horizontal="center"/>
    </xf>
    <xf numFmtId="0" fontId="79" fillId="0" borderId="117" xfId="0" applyFont="1" applyBorder="1" applyAlignment="1">
      <alignment horizontal="center" vertical="top" wrapText="1"/>
    </xf>
    <xf numFmtId="165" fontId="79" fillId="0" borderId="119" xfId="0" applyNumberFormat="1" applyFont="1" applyBorder="1" applyAlignment="1">
      <alignment horizontal="center"/>
    </xf>
    <xf numFmtId="165" fontId="77" fillId="0" borderId="120" xfId="0" applyNumberFormat="1" applyFont="1" applyBorder="1" applyAlignment="1">
      <alignment horizontal="center"/>
    </xf>
    <xf numFmtId="49" fontId="79" fillId="0" borderId="115" xfId="0" applyNumberFormat="1" applyFont="1" applyBorder="1" applyAlignment="1" applyProtection="1">
      <alignment horizontal="center" vertical="center"/>
      <protection locked="0"/>
    </xf>
    <xf numFmtId="165" fontId="79" fillId="0" borderId="117" xfId="0" applyNumberFormat="1" applyFont="1" applyBorder="1" applyAlignment="1">
      <alignment horizontal="center"/>
    </xf>
    <xf numFmtId="0" fontId="79" fillId="0" borderId="116" xfId="0" applyFont="1" applyBorder="1"/>
    <xf numFmtId="49" fontId="79" fillId="0" borderId="121" xfId="0" applyNumberFormat="1" applyFont="1" applyBorder="1" applyAlignment="1" applyProtection="1">
      <alignment horizontal="center" vertical="center"/>
      <protection locked="0"/>
    </xf>
    <xf numFmtId="0" fontId="79" fillId="0" borderId="122" xfId="0" applyFont="1" applyBorder="1" applyAlignment="1">
      <alignment vertical="top" wrapText="1"/>
    </xf>
    <xf numFmtId="0" fontId="79" fillId="0" borderId="123" xfId="0" applyFont="1" applyBorder="1" applyAlignment="1">
      <alignment horizontal="center" vertical="top" wrapText="1"/>
    </xf>
    <xf numFmtId="0" fontId="79" fillId="0" borderId="123" xfId="0" applyFont="1" applyBorder="1" applyAlignment="1" applyProtection="1">
      <alignment horizontal="center" vertical="center"/>
      <protection locked="0"/>
    </xf>
    <xf numFmtId="0" fontId="79" fillId="0" borderId="124" xfId="0" applyFont="1" applyBorder="1" applyAlignment="1" applyProtection="1">
      <alignment horizontal="left" vertical="center"/>
      <protection locked="0"/>
    </xf>
    <xf numFmtId="165" fontId="79" fillId="0" borderId="121" xfId="0" applyNumberFormat="1" applyFont="1" applyBorder="1" applyAlignment="1">
      <alignment horizontal="center"/>
    </xf>
    <xf numFmtId="165" fontId="79" fillId="0" borderId="125" xfId="0" applyNumberFormat="1" applyFont="1" applyBorder="1" applyAlignment="1">
      <alignment horizontal="center"/>
    </xf>
    <xf numFmtId="165" fontId="79" fillId="0" borderId="123" xfId="0" applyNumberFormat="1" applyFont="1" applyBorder="1" applyAlignment="1">
      <alignment horizontal="center"/>
    </xf>
    <xf numFmtId="165" fontId="79" fillId="0" borderId="126" xfId="0" applyNumberFormat="1" applyFont="1" applyBorder="1" applyAlignment="1">
      <alignment horizontal="center"/>
    </xf>
    <xf numFmtId="167" fontId="80" fillId="0" borderId="0" xfId="0" applyNumberFormat="1" applyFont="1" applyAlignment="1">
      <alignment horizontal="center" vertical="top"/>
    </xf>
    <xf numFmtId="167" fontId="80" fillId="0" borderId="0" xfId="0" applyNumberFormat="1" applyFont="1" applyAlignment="1">
      <alignment horizontal="center"/>
    </xf>
    <xf numFmtId="0" fontId="81" fillId="0" borderId="0" xfId="0" applyFont="1"/>
    <xf numFmtId="0" fontId="73" fillId="0" borderId="0" xfId="0" applyFont="1"/>
    <xf numFmtId="0" fontId="73" fillId="0" borderId="0" xfId="0" applyFont="1" applyAlignment="1">
      <alignment horizontal="center"/>
    </xf>
    <xf numFmtId="0" fontId="77" fillId="15" borderId="0" xfId="0" applyFont="1" applyFill="1" applyAlignment="1">
      <alignment horizontal="center"/>
    </xf>
    <xf numFmtId="0" fontId="77" fillId="16" borderId="98" xfId="0" applyFont="1" applyFill="1" applyBorder="1" applyAlignment="1">
      <alignment horizontal="center"/>
    </xf>
    <xf numFmtId="0" fontId="79" fillId="15" borderId="0" xfId="0" applyFont="1" applyFill="1"/>
    <xf numFmtId="0" fontId="77" fillId="15" borderId="113" xfId="0" applyFont="1" applyFill="1" applyBorder="1" applyAlignment="1">
      <alignment horizontal="center"/>
    </xf>
    <xf numFmtId="0" fontId="79" fillId="15" borderId="110" xfId="0" applyFont="1" applyFill="1" applyBorder="1"/>
    <xf numFmtId="0" fontId="79" fillId="15" borderId="110" xfId="0" applyFont="1" applyFill="1" applyBorder="1" applyAlignment="1">
      <alignment horizontal="center"/>
    </xf>
    <xf numFmtId="0" fontId="79" fillId="15" borderId="127" xfId="0" applyFont="1" applyFill="1" applyBorder="1"/>
    <xf numFmtId="0" fontId="79" fillId="15" borderId="111" xfId="0" applyFont="1" applyFill="1" applyBorder="1" applyAlignment="1">
      <alignment horizontal="center"/>
    </xf>
    <xf numFmtId="0" fontId="77" fillId="15" borderId="128" xfId="0" applyFont="1" applyFill="1" applyBorder="1" applyAlignment="1">
      <alignment horizontal="center"/>
    </xf>
    <xf numFmtId="0" fontId="79" fillId="15" borderId="129" xfId="0" applyFont="1" applyFill="1" applyBorder="1"/>
    <xf numFmtId="0" fontId="79" fillId="15" borderId="129" xfId="0" applyFont="1" applyFill="1" applyBorder="1" applyAlignment="1">
      <alignment horizontal="center"/>
    </xf>
    <xf numFmtId="0" fontId="79" fillId="15" borderId="130" xfId="0" applyFont="1" applyFill="1" applyBorder="1" applyAlignment="1">
      <alignment horizontal="center"/>
    </xf>
    <xf numFmtId="0" fontId="77" fillId="15" borderId="131" xfId="0" applyFont="1" applyFill="1" applyBorder="1" applyAlignment="1">
      <alignment horizontal="center"/>
    </xf>
    <xf numFmtId="0" fontId="79" fillId="15" borderId="132" xfId="0" applyFont="1" applyFill="1" applyBorder="1"/>
    <xf numFmtId="0" fontId="79" fillId="15" borderId="132" xfId="0" applyFont="1" applyFill="1" applyBorder="1" applyAlignment="1">
      <alignment horizontal="center"/>
    </xf>
    <xf numFmtId="0" fontId="79" fillId="15" borderId="88" xfId="0" applyFont="1" applyFill="1" applyBorder="1"/>
    <xf numFmtId="0" fontId="79" fillId="15" borderId="133" xfId="0" applyFont="1" applyFill="1" applyBorder="1" applyAlignment="1">
      <alignment horizontal="center"/>
    </xf>
    <xf numFmtId="0" fontId="77" fillId="16" borderId="134" xfId="0" applyFont="1" applyFill="1" applyBorder="1" applyAlignment="1">
      <alignment horizontal="center"/>
    </xf>
    <xf numFmtId="0" fontId="77" fillId="15" borderId="129" xfId="0" applyFont="1" applyFill="1" applyBorder="1" applyAlignment="1">
      <alignment horizontal="center"/>
    </xf>
    <xf numFmtId="0" fontId="82" fillId="0" borderId="0" xfId="0" applyFont="1"/>
    <xf numFmtId="0" fontId="84" fillId="17" borderId="129" xfId="0" applyFont="1" applyFill="1" applyBorder="1" applyAlignment="1">
      <alignment horizontal="center" vertical="center" wrapText="1"/>
    </xf>
    <xf numFmtId="0" fontId="84" fillId="17" borderId="135" xfId="0" applyFont="1" applyFill="1" applyBorder="1" applyAlignment="1">
      <alignment vertical="center" wrapText="1"/>
    </xf>
    <xf numFmtId="167" fontId="84" fillId="17" borderId="129" xfId="0" applyNumberFormat="1" applyFont="1" applyFill="1" applyBorder="1" applyAlignment="1">
      <alignment horizontal="center" vertical="center" wrapText="1"/>
    </xf>
    <xf numFmtId="0" fontId="84" fillId="17" borderId="129" xfId="0" applyFont="1" applyFill="1" applyBorder="1" applyAlignment="1">
      <alignment horizontal="center" vertical="center"/>
    </xf>
    <xf numFmtId="0" fontId="86" fillId="0" borderId="0" xfId="0" applyFont="1"/>
    <xf numFmtId="49" fontId="84" fillId="0" borderId="129" xfId="0" applyNumberFormat="1" applyFont="1" applyBorder="1" applyAlignment="1" applyProtection="1">
      <alignment horizontal="center" vertical="center"/>
      <protection locked="0"/>
    </xf>
    <xf numFmtId="0" fontId="86" fillId="0" borderId="135" xfId="0" applyFont="1" applyBorder="1" applyAlignment="1">
      <alignment vertical="top" wrapText="1"/>
    </xf>
    <xf numFmtId="0" fontId="86" fillId="0" borderId="129" xfId="0" applyFont="1" applyBorder="1" applyAlignment="1">
      <alignment horizontal="center" vertical="top" wrapText="1"/>
    </xf>
    <xf numFmtId="0" fontId="86" fillId="0" borderId="129" xfId="0" applyFont="1" applyBorder="1" applyAlignment="1" applyProtection="1">
      <alignment horizontal="center" vertical="center"/>
      <protection locked="0"/>
    </xf>
    <xf numFmtId="0" fontId="86" fillId="0" borderId="129" xfId="0" applyFont="1" applyBorder="1" applyAlignment="1" applyProtection="1">
      <alignment horizontal="left" vertical="center"/>
      <protection locked="0"/>
    </xf>
    <xf numFmtId="170" fontId="87" fillId="0" borderId="136" xfId="0" applyNumberFormat="1" applyFont="1" applyBorder="1"/>
    <xf numFmtId="0" fontId="88" fillId="0" borderId="0" xfId="0" applyFont="1"/>
    <xf numFmtId="170" fontId="87" fillId="0" borderId="137" xfId="0" applyNumberFormat="1" applyFont="1" applyBorder="1"/>
    <xf numFmtId="170" fontId="89" fillId="18" borderId="136" xfId="0" applyNumberFormat="1" applyFont="1" applyFill="1" applyBorder="1" applyAlignment="1">
      <alignment horizontal="right"/>
    </xf>
    <xf numFmtId="170" fontId="89" fillId="18" borderId="136" xfId="0" applyNumberFormat="1" applyFont="1" applyFill="1" applyBorder="1"/>
    <xf numFmtId="0" fontId="86" fillId="0" borderId="129" xfId="0" applyFont="1" applyBorder="1" applyAlignment="1">
      <alignment horizontal="center"/>
    </xf>
    <xf numFmtId="170" fontId="89" fillId="18" borderId="137" xfId="0" applyNumberFormat="1" applyFont="1" applyFill="1" applyBorder="1"/>
    <xf numFmtId="170" fontId="89" fillId="18" borderId="138" xfId="0" applyNumberFormat="1" applyFont="1" applyFill="1" applyBorder="1" applyAlignment="1">
      <alignment horizontal="right"/>
    </xf>
    <xf numFmtId="170" fontId="87" fillId="0" borderId="138" xfId="0" applyNumberFormat="1" applyFont="1" applyBorder="1"/>
    <xf numFmtId="170" fontId="89" fillId="18" borderId="138" xfId="0" applyNumberFormat="1" applyFont="1" applyFill="1" applyBorder="1"/>
    <xf numFmtId="49" fontId="86" fillId="0" borderId="129" xfId="0" applyNumberFormat="1" applyFont="1" applyBorder="1" applyAlignment="1" applyProtection="1">
      <alignment horizontal="center" vertical="center"/>
      <protection locked="0"/>
    </xf>
    <xf numFmtId="0" fontId="1" fillId="0" borderId="129" xfId="0" applyFont="1" applyBorder="1" applyAlignment="1">
      <alignment wrapText="1"/>
    </xf>
    <xf numFmtId="170" fontId="87" fillId="0" borderId="138" xfId="0" applyNumberFormat="1" applyFont="1" applyBorder="1" applyAlignment="1">
      <alignment horizontal="right"/>
    </xf>
    <xf numFmtId="49" fontId="86" fillId="19" borderId="129" xfId="0" applyNumberFormat="1" applyFont="1" applyFill="1" applyBorder="1" applyAlignment="1" applyProtection="1">
      <alignment horizontal="center" vertical="center"/>
      <protection locked="0"/>
    </xf>
    <xf numFmtId="0" fontId="86" fillId="19" borderId="135" xfId="0" applyFont="1" applyFill="1" applyBorder="1" applyAlignment="1">
      <alignment vertical="top" wrapText="1"/>
    </xf>
    <xf numFmtId="0" fontId="86" fillId="19" borderId="129" xfId="0" applyFont="1" applyFill="1" applyBorder="1" applyAlignment="1">
      <alignment horizontal="center" vertical="top" wrapText="1"/>
    </xf>
    <xf numFmtId="0" fontId="86" fillId="19" borderId="129" xfId="0" applyFont="1" applyFill="1" applyBorder="1" applyAlignment="1" applyProtection="1">
      <alignment horizontal="center" vertical="center"/>
      <protection locked="0"/>
    </xf>
    <xf numFmtId="0" fontId="86" fillId="19" borderId="129" xfId="0" applyFont="1" applyFill="1" applyBorder="1" applyAlignment="1" applyProtection="1">
      <alignment horizontal="left" vertical="center"/>
      <protection locked="0"/>
    </xf>
    <xf numFmtId="2" fontId="86" fillId="19" borderId="129" xfId="0" applyNumberFormat="1" applyFont="1" applyFill="1" applyBorder="1" applyAlignment="1">
      <alignment horizontal="center"/>
    </xf>
    <xf numFmtId="0" fontId="88" fillId="19" borderId="0" xfId="0" applyFont="1" applyFill="1"/>
    <xf numFmtId="170" fontId="87" fillId="0" borderId="136" xfId="0" applyNumberFormat="1" applyFont="1" applyBorder="1" applyAlignment="1">
      <alignment horizontal="right"/>
    </xf>
    <xf numFmtId="170" fontId="87" fillId="0" borderId="137" xfId="0" applyNumberFormat="1" applyFont="1" applyBorder="1" applyAlignment="1">
      <alignment horizontal="right"/>
    </xf>
    <xf numFmtId="170" fontId="89" fillId="18" borderId="137" xfId="0" applyNumberFormat="1" applyFont="1" applyFill="1" applyBorder="1" applyAlignment="1">
      <alignment horizontal="right"/>
    </xf>
    <xf numFmtId="165" fontId="86" fillId="19" borderId="129" xfId="0" applyNumberFormat="1" applyFont="1" applyFill="1" applyBorder="1" applyAlignment="1">
      <alignment horizontal="center"/>
    </xf>
    <xf numFmtId="171" fontId="86" fillId="0" borderId="129" xfId="0" applyNumberFormat="1" applyFont="1" applyBorder="1" applyAlignment="1">
      <alignment horizontal="right"/>
    </xf>
    <xf numFmtId="165" fontId="86" fillId="0" borderId="129" xfId="0" applyNumberFormat="1" applyFont="1" applyBorder="1" applyAlignment="1">
      <alignment horizontal="right"/>
    </xf>
    <xf numFmtId="165" fontId="84" fillId="18" borderId="129" xfId="0" applyNumberFormat="1" applyFont="1" applyFill="1" applyBorder="1" applyAlignment="1">
      <alignment horizontal="right"/>
    </xf>
    <xf numFmtId="165" fontId="86" fillId="0" borderId="129" xfId="0" applyNumberFormat="1" applyFont="1" applyBorder="1" applyAlignment="1">
      <alignment horizontal="center"/>
    </xf>
    <xf numFmtId="165" fontId="84" fillId="18" borderId="129" xfId="0" applyNumberFormat="1" applyFont="1" applyFill="1" applyBorder="1" applyAlignment="1">
      <alignment horizontal="center"/>
    </xf>
    <xf numFmtId="0" fontId="91" fillId="18" borderId="135" xfId="0" applyFont="1" applyFill="1" applyBorder="1" applyAlignment="1">
      <alignment vertical="center"/>
    </xf>
    <xf numFmtId="0" fontId="0" fillId="0" borderId="135" xfId="0" applyBorder="1" applyAlignment="1">
      <alignment horizontal="center"/>
    </xf>
    <xf numFmtId="165" fontId="0" fillId="0" borderId="135" xfId="0" applyNumberFormat="1" applyBorder="1" applyAlignment="1">
      <alignment horizontal="center"/>
    </xf>
    <xf numFmtId="0" fontId="14" fillId="18" borderId="135" xfId="0" applyFont="1" applyFill="1" applyBorder="1" applyAlignment="1">
      <alignment horizontal="center"/>
    </xf>
    <xf numFmtId="0" fontId="88" fillId="0" borderId="139" xfId="0" applyFont="1" applyBorder="1"/>
    <xf numFmtId="165" fontId="14" fillId="18" borderId="135" xfId="0" applyNumberFormat="1" applyFont="1" applyFill="1" applyBorder="1" applyAlignment="1">
      <alignment horizontal="center"/>
    </xf>
    <xf numFmtId="2" fontId="89" fillId="0" borderId="140" xfId="0" applyNumberFormat="1" applyFont="1" applyBorder="1"/>
    <xf numFmtId="2" fontId="88" fillId="0" borderId="0" xfId="0" applyNumberFormat="1" applyFont="1"/>
    <xf numFmtId="4" fontId="93" fillId="0" borderId="129" xfId="0" applyNumberFormat="1" applyFont="1" applyBorder="1" applyAlignment="1">
      <alignment horizontal="right"/>
    </xf>
    <xf numFmtId="4" fontId="94" fillId="20" borderId="129" xfId="0" applyNumberFormat="1" applyFont="1" applyFill="1" applyBorder="1" applyAlignment="1">
      <alignment horizontal="right"/>
    </xf>
    <xf numFmtId="0" fontId="86" fillId="0" borderId="129" xfId="0" applyFont="1" applyBorder="1" applyAlignment="1" applyProtection="1">
      <alignment horizontal="left" vertical="center" wrapText="1"/>
      <protection locked="0"/>
    </xf>
    <xf numFmtId="2" fontId="88" fillId="0" borderId="0" xfId="0" applyNumberFormat="1" applyFont="1" applyAlignment="1">
      <alignment vertical="center"/>
    </xf>
    <xf numFmtId="2" fontId="89" fillId="0" borderId="141" xfId="0" applyNumberFormat="1" applyFont="1" applyBorder="1"/>
    <xf numFmtId="0" fontId="86" fillId="19" borderId="135" xfId="0" applyFont="1" applyFill="1" applyBorder="1"/>
    <xf numFmtId="0" fontId="86" fillId="19" borderId="129" xfId="0" applyFont="1" applyFill="1" applyBorder="1" applyAlignment="1">
      <alignment horizontal="center"/>
    </xf>
    <xf numFmtId="2" fontId="84" fillId="19" borderId="129" xfId="0" applyNumberFormat="1" applyFont="1" applyFill="1" applyBorder="1" applyAlignment="1">
      <alignment horizontal="center"/>
    </xf>
    <xf numFmtId="2" fontId="88" fillId="19" borderId="0" xfId="0" applyNumberFormat="1" applyFont="1" applyFill="1"/>
    <xf numFmtId="4" fontId="94" fillId="18" borderId="129" xfId="0" applyNumberFormat="1" applyFont="1" applyFill="1" applyBorder="1" applyAlignment="1">
      <alignment horizontal="right"/>
    </xf>
    <xf numFmtId="170" fontId="89" fillId="20" borderId="129" xfId="0" applyNumberFormat="1" applyFont="1" applyFill="1" applyBorder="1"/>
    <xf numFmtId="0" fontId="86" fillId="0" borderId="129" xfId="0" applyFont="1" applyBorder="1" applyAlignment="1" applyProtection="1">
      <alignment horizontal="center" vertical="center" wrapText="1"/>
      <protection locked="0"/>
    </xf>
    <xf numFmtId="172" fontId="86" fillId="0" borderId="129" xfId="0" applyNumberFormat="1" applyFont="1" applyBorder="1" applyAlignment="1">
      <alignment horizontal="right" vertical="center"/>
    </xf>
    <xf numFmtId="172" fontId="84" fillId="18" borderId="129" xfId="0" applyNumberFormat="1" applyFont="1" applyFill="1" applyBorder="1" applyAlignment="1">
      <alignment horizontal="center" vertical="center"/>
    </xf>
    <xf numFmtId="172" fontId="86" fillId="0" borderId="129" xfId="0" applyNumberFormat="1" applyFont="1" applyBorder="1" applyAlignment="1">
      <alignment horizontal="center" vertical="center"/>
    </xf>
    <xf numFmtId="0" fontId="86" fillId="0" borderId="129" xfId="0" applyFont="1" applyBorder="1" applyAlignment="1">
      <alignment vertical="top" wrapText="1"/>
    </xf>
    <xf numFmtId="0" fontId="86" fillId="0" borderId="129" xfId="0" applyFont="1" applyBorder="1" applyAlignment="1">
      <alignment horizontal="center" vertical="center" wrapText="1"/>
    </xf>
    <xf numFmtId="0" fontId="86" fillId="0" borderId="129" xfId="0" applyFont="1" applyBorder="1" applyAlignment="1">
      <alignment horizontal="center" wrapText="1"/>
    </xf>
    <xf numFmtId="172" fontId="88" fillId="0" borderId="0" xfId="0" applyNumberFormat="1" applyFont="1"/>
    <xf numFmtId="0" fontId="14" fillId="10" borderId="98" xfId="1" applyFont="1" applyFill="1" applyBorder="1" applyAlignment="1">
      <alignment horizontal="center" vertical="center" wrapText="1"/>
    </xf>
    <xf numFmtId="2" fontId="38" fillId="0" borderId="111" xfId="1" applyNumberFormat="1" applyFont="1" applyBorder="1" applyAlignment="1" applyProtection="1">
      <alignment horizontal="center" vertical="center"/>
      <protection locked="0"/>
    </xf>
    <xf numFmtId="2" fontId="42" fillId="0" borderId="111" xfId="1" applyNumberFormat="1" applyFont="1" applyBorder="1" applyAlignment="1" applyProtection="1">
      <alignment horizontal="center" vertical="center"/>
      <protection locked="0"/>
    </xf>
    <xf numFmtId="2" fontId="47" fillId="6" borderId="128" xfId="1" applyNumberFormat="1" applyFont="1" applyFill="1" applyBorder="1" applyAlignment="1" applyProtection="1">
      <alignment horizontal="center" vertical="center"/>
      <protection locked="0"/>
    </xf>
    <xf numFmtId="2" fontId="48" fillId="6" borderId="130" xfId="1" applyNumberFormat="1" applyFont="1" applyFill="1" applyBorder="1" applyAlignment="1" applyProtection="1">
      <alignment horizontal="center" vertical="center"/>
      <protection locked="0"/>
    </xf>
    <xf numFmtId="0" fontId="38" fillId="0" borderId="128" xfId="1" applyFont="1" applyBorder="1" applyAlignment="1" applyProtection="1">
      <alignment horizontal="center" vertical="center"/>
      <protection locked="0"/>
    </xf>
    <xf numFmtId="0" fontId="44" fillId="0" borderId="129" xfId="1" applyFont="1" applyBorder="1" applyAlignment="1">
      <alignment horizontal="left" vertical="center" wrapText="1"/>
    </xf>
    <xf numFmtId="0" fontId="44" fillId="0" borderId="129" xfId="1" applyFont="1" applyBorder="1" applyAlignment="1">
      <alignment horizontal="center" vertical="center" wrapText="1"/>
    </xf>
    <xf numFmtId="0" fontId="44" fillId="0" borderId="130" xfId="1" applyFont="1" applyBorder="1" applyAlignment="1">
      <alignment horizontal="center" vertical="center" wrapText="1"/>
    </xf>
    <xf numFmtId="2" fontId="45" fillId="0" borderId="128" xfId="1" applyNumberFormat="1" applyFont="1" applyBorder="1" applyAlignment="1" applyProtection="1">
      <alignment horizontal="center" vertical="center"/>
      <protection locked="0"/>
    </xf>
    <xf numFmtId="2" fontId="42" fillId="0" borderId="130" xfId="1" applyNumberFormat="1" applyFont="1" applyBorder="1" applyAlignment="1" applyProtection="1">
      <alignment horizontal="center" vertical="center"/>
      <protection locked="0"/>
    </xf>
    <xf numFmtId="2" fontId="42" fillId="0" borderId="115" xfId="1" applyNumberFormat="1" applyFont="1" applyBorder="1" applyAlignment="1" applyProtection="1">
      <alignment horizontal="center" vertical="center"/>
      <protection locked="0"/>
    </xf>
    <xf numFmtId="2" fontId="46" fillId="0" borderId="135" xfId="1" applyNumberFormat="1" applyFont="1" applyBorder="1" applyAlignment="1" applyProtection="1">
      <alignment horizontal="center" vertical="center" wrapText="1"/>
      <protection locked="0"/>
    </xf>
    <xf numFmtId="49" fontId="44" fillId="0" borderId="129" xfId="1" applyNumberFormat="1" applyFont="1" applyBorder="1" applyAlignment="1">
      <alignment horizontal="center" vertical="center" wrapText="1"/>
    </xf>
    <xf numFmtId="2" fontId="48" fillId="6" borderId="128" xfId="1" applyNumberFormat="1" applyFont="1" applyFill="1" applyBorder="1" applyAlignment="1" applyProtection="1">
      <alignment horizontal="center" vertical="center"/>
      <protection locked="0"/>
    </xf>
    <xf numFmtId="2" fontId="48" fillId="6" borderId="120" xfId="1" applyNumberFormat="1" applyFont="1" applyFill="1" applyBorder="1" applyAlignment="1" applyProtection="1">
      <alignment horizontal="center" vertical="center"/>
      <protection locked="0"/>
    </xf>
    <xf numFmtId="2" fontId="46" fillId="0" borderId="128" xfId="1" applyNumberFormat="1" applyFont="1" applyBorder="1" applyAlignment="1" applyProtection="1">
      <alignment horizontal="center" vertical="center" wrapText="1"/>
      <protection locked="0"/>
    </xf>
    <xf numFmtId="2" fontId="38" fillId="0" borderId="130" xfId="1" applyNumberFormat="1" applyFont="1" applyBorder="1" applyAlignment="1" applyProtection="1">
      <alignment horizontal="center" vertical="center"/>
      <protection locked="0"/>
    </xf>
    <xf numFmtId="2" fontId="47" fillId="6" borderId="135" xfId="1" applyNumberFormat="1" applyFont="1" applyFill="1" applyBorder="1" applyAlignment="1" applyProtection="1">
      <alignment horizontal="center" vertical="center"/>
      <protection locked="0"/>
    </xf>
    <xf numFmtId="2" fontId="42" fillId="0" borderId="121" xfId="1" applyNumberFormat="1" applyFont="1" applyBorder="1" applyAlignment="1" applyProtection="1">
      <alignment horizontal="center" vertical="center"/>
      <protection locked="0"/>
    </xf>
    <xf numFmtId="2" fontId="47" fillId="6" borderId="131" xfId="1" applyNumberFormat="1" applyFont="1" applyFill="1" applyBorder="1" applyAlignment="1" applyProtection="1">
      <alignment horizontal="center" vertical="center"/>
      <protection locked="0"/>
    </xf>
    <xf numFmtId="2" fontId="48" fillId="6" borderId="133" xfId="1" applyNumberFormat="1" applyFont="1" applyFill="1" applyBorder="1" applyAlignment="1" applyProtection="1">
      <alignment horizontal="center" vertical="center"/>
      <protection locked="0"/>
    </xf>
    <xf numFmtId="2" fontId="46" fillId="0" borderId="122" xfId="1" applyNumberFormat="1" applyFont="1" applyBorder="1" applyAlignment="1" applyProtection="1">
      <alignment horizontal="center" vertical="center" wrapText="1"/>
      <protection locked="0"/>
    </xf>
    <xf numFmtId="0" fontId="9" fillId="0" borderId="102" xfId="1" applyFont="1" applyBorder="1" applyAlignment="1">
      <alignment horizontal="center" vertical="center"/>
    </xf>
    <xf numFmtId="0" fontId="38" fillId="0" borderId="131" xfId="1" applyFont="1" applyBorder="1" applyAlignment="1" applyProtection="1">
      <alignment horizontal="center" vertical="center"/>
      <protection locked="0"/>
    </xf>
    <xf numFmtId="0" fontId="44" fillId="0" borderId="132" xfId="1" applyFont="1" applyBorder="1" applyAlignment="1">
      <alignment horizontal="left" vertical="center" wrapText="1"/>
    </xf>
    <xf numFmtId="0" fontId="44" fillId="0" borderId="132" xfId="1" applyFont="1" applyBorder="1" applyAlignment="1">
      <alignment horizontal="center" vertical="center" wrapText="1"/>
    </xf>
    <xf numFmtId="49" fontId="44" fillId="0" borderId="132" xfId="1" applyNumberFormat="1" applyFont="1" applyBorder="1" applyAlignment="1">
      <alignment horizontal="center" vertical="center" wrapText="1"/>
    </xf>
    <xf numFmtId="0" fontId="44" fillId="0" borderId="133" xfId="1" applyFont="1" applyBorder="1" applyAlignment="1">
      <alignment horizontal="center" vertical="center" wrapText="1"/>
    </xf>
    <xf numFmtId="0" fontId="43" fillId="10" borderId="127" xfId="1" applyFont="1" applyFill="1" applyBorder="1" applyAlignment="1">
      <alignment horizontal="left" vertical="center" wrapText="1"/>
    </xf>
    <xf numFmtId="49" fontId="43" fillId="10" borderId="127" xfId="1" applyNumberFormat="1" applyFont="1" applyFill="1" applyBorder="1" applyAlignment="1">
      <alignment horizontal="center" vertical="center" wrapText="1"/>
    </xf>
    <xf numFmtId="0" fontId="43" fillId="10" borderId="100" xfId="1" applyFont="1" applyFill="1" applyBorder="1" applyAlignment="1">
      <alignment horizontal="center" vertical="center" wrapText="1"/>
    </xf>
    <xf numFmtId="49" fontId="43" fillId="10" borderId="100" xfId="1" applyNumberFormat="1" applyFont="1" applyFill="1" applyBorder="1" applyAlignment="1">
      <alignment horizontal="center" vertical="center" wrapText="1"/>
    </xf>
    <xf numFmtId="0" fontId="43" fillId="10" borderId="104" xfId="1" applyFont="1" applyFill="1" applyBorder="1" applyAlignment="1">
      <alignment horizontal="center" vertical="center"/>
    </xf>
    <xf numFmtId="0" fontId="38" fillId="0" borderId="110" xfId="1" applyFont="1" applyBorder="1" applyAlignment="1">
      <alignment horizontal="left" vertical="center"/>
    </xf>
    <xf numFmtId="0" fontId="44" fillId="0" borderId="110" xfId="1" applyFont="1" applyBorder="1" applyAlignment="1">
      <alignment horizontal="center" vertical="center" wrapText="1"/>
    </xf>
    <xf numFmtId="49" fontId="44" fillId="0" borderId="110" xfId="1" applyNumberFormat="1" applyFont="1" applyBorder="1" applyAlignment="1">
      <alignment horizontal="center" vertical="center" wrapText="1"/>
    </xf>
    <xf numFmtId="0" fontId="44" fillId="0" borderId="111" xfId="1" applyFont="1" applyBorder="1" applyAlignment="1">
      <alignment horizontal="center" vertical="center" wrapText="1"/>
    </xf>
    <xf numFmtId="2" fontId="37" fillId="9" borderId="111" xfId="1" applyNumberFormat="1" applyFont="1" applyFill="1" applyBorder="1" applyAlignment="1" applyProtection="1">
      <alignment horizontal="center" vertical="center" wrapText="1"/>
      <protection locked="0"/>
    </xf>
    <xf numFmtId="2" fontId="44" fillId="9" borderId="111" xfId="1" applyNumberFormat="1" applyFont="1" applyFill="1" applyBorder="1" applyAlignment="1" applyProtection="1">
      <alignment horizontal="center" vertical="center" wrapText="1"/>
      <protection locked="0"/>
    </xf>
    <xf numFmtId="2" fontId="51" fillId="9" borderId="115" xfId="1" applyNumberFormat="1" applyFont="1" applyFill="1" applyBorder="1" applyAlignment="1" applyProtection="1">
      <alignment horizontal="center" vertical="center" wrapText="1"/>
      <protection locked="0"/>
    </xf>
    <xf numFmtId="2" fontId="37" fillId="9" borderId="130" xfId="1" applyNumberFormat="1" applyFont="1" applyFill="1" applyBorder="1" applyAlignment="1" applyProtection="1">
      <alignment horizontal="center" vertical="center" wrapText="1"/>
      <protection locked="0"/>
    </xf>
    <xf numFmtId="2" fontId="37" fillId="0" borderId="111" xfId="1" applyNumberFormat="1" applyFont="1" applyBorder="1" applyAlignment="1" applyProtection="1">
      <alignment horizontal="center" vertical="center" wrapText="1"/>
      <protection locked="0"/>
    </xf>
    <xf numFmtId="0" fontId="38" fillId="0" borderId="129" xfId="1" applyFont="1" applyBorder="1" applyAlignment="1">
      <alignment horizontal="left" vertical="center"/>
    </xf>
    <xf numFmtId="2" fontId="44" fillId="9" borderId="130" xfId="1" applyNumberFormat="1" applyFont="1" applyFill="1" applyBorder="1" applyAlignment="1" applyProtection="1">
      <alignment horizontal="center" vertical="center" wrapText="1"/>
      <protection locked="0"/>
    </xf>
    <xf numFmtId="2" fontId="37" fillId="0" borderId="115" xfId="1" applyNumberFormat="1" applyFont="1" applyBorder="1" applyAlignment="1" applyProtection="1">
      <alignment horizontal="center" vertical="center" wrapText="1"/>
      <protection locked="0"/>
    </xf>
    <xf numFmtId="2" fontId="37" fillId="0" borderId="130" xfId="1" applyNumberFormat="1" applyFont="1" applyBorder="1" applyAlignment="1" applyProtection="1">
      <alignment horizontal="center" vertical="center" wrapText="1"/>
      <protection locked="0"/>
    </xf>
    <xf numFmtId="2" fontId="47" fillId="10" borderId="128" xfId="1" applyNumberFormat="1" applyFont="1" applyFill="1" applyBorder="1" applyAlignment="1" applyProtection="1">
      <alignment horizontal="center" vertical="center"/>
      <protection locked="0"/>
    </xf>
    <xf numFmtId="2" fontId="51" fillId="10" borderId="130" xfId="1" applyNumberFormat="1" applyFont="1" applyFill="1" applyBorder="1" applyAlignment="1" applyProtection="1">
      <alignment horizontal="center" vertical="center" wrapText="1"/>
      <protection locked="0"/>
    </xf>
    <xf numFmtId="2" fontId="37" fillId="0" borderId="121" xfId="1" applyNumberFormat="1" applyFont="1" applyBorder="1" applyAlignment="1" applyProtection="1">
      <alignment horizontal="center" vertical="center" wrapText="1"/>
      <protection locked="0"/>
    </xf>
    <xf numFmtId="2" fontId="47" fillId="10" borderId="131" xfId="1" applyNumberFormat="1" applyFont="1" applyFill="1" applyBorder="1" applyAlignment="1" applyProtection="1">
      <alignment horizontal="center" vertical="center"/>
      <protection locked="0"/>
    </xf>
    <xf numFmtId="2" fontId="51" fillId="10" borderId="133" xfId="1" applyNumberFormat="1" applyFont="1" applyFill="1" applyBorder="1" applyAlignment="1" applyProtection="1">
      <alignment horizontal="center" vertical="center" wrapText="1"/>
      <protection locked="0"/>
    </xf>
    <xf numFmtId="2" fontId="46" fillId="0" borderId="131" xfId="1" applyNumberFormat="1" applyFont="1" applyBorder="1" applyAlignment="1" applyProtection="1">
      <alignment horizontal="center" vertical="center" wrapText="1"/>
      <protection locked="0"/>
    </xf>
    <xf numFmtId="2" fontId="37" fillId="0" borderId="133" xfId="1" applyNumberFormat="1" applyFont="1" applyBorder="1" applyAlignment="1" applyProtection="1">
      <alignment horizontal="center" vertical="center" wrapText="1"/>
      <protection locked="0"/>
    </xf>
    <xf numFmtId="0" fontId="38" fillId="0" borderId="132" xfId="1" applyFont="1" applyBorder="1" applyAlignment="1">
      <alignment horizontal="left" vertical="center"/>
    </xf>
    <xf numFmtId="2" fontId="45" fillId="0" borderId="131" xfId="1" applyNumberFormat="1" applyFont="1" applyBorder="1" applyAlignment="1" applyProtection="1">
      <alignment horizontal="center" vertical="center"/>
      <protection locked="0"/>
    </xf>
    <xf numFmtId="2" fontId="37" fillId="9" borderId="133" xfId="1" applyNumberFormat="1" applyFont="1" applyFill="1" applyBorder="1" applyAlignment="1" applyProtection="1">
      <alignment horizontal="center" vertical="center" wrapText="1"/>
      <protection locked="0"/>
    </xf>
    <xf numFmtId="2" fontId="44" fillId="9" borderId="133" xfId="1" applyNumberFormat="1" applyFont="1" applyFill="1" applyBorder="1" applyAlignment="1" applyProtection="1">
      <alignment horizontal="center" vertical="center" wrapText="1"/>
      <protection locked="0"/>
    </xf>
    <xf numFmtId="0" fontId="43" fillId="10" borderId="99" xfId="1" applyFont="1" applyFill="1" applyBorder="1" applyAlignment="1">
      <alignment horizontal="left" vertical="center" wrapText="1"/>
    </xf>
    <xf numFmtId="0" fontId="43" fillId="10" borderId="101" xfId="1" applyFont="1" applyFill="1" applyBorder="1" applyAlignment="1">
      <alignment horizontal="center" vertical="center" wrapText="1"/>
    </xf>
    <xf numFmtId="2" fontId="44" fillId="0" borderId="111" xfId="1" applyNumberFormat="1" applyFont="1" applyBorder="1" applyAlignment="1" applyProtection="1">
      <alignment horizontal="center" vertical="center" wrapText="1"/>
      <protection locked="0"/>
    </xf>
    <xf numFmtId="2" fontId="44" fillId="0" borderId="130" xfId="1" applyNumberFormat="1" applyFont="1" applyBorder="1" applyAlignment="1" applyProtection="1">
      <alignment horizontal="center" vertical="center" wrapText="1"/>
      <protection locked="0"/>
    </xf>
    <xf numFmtId="2" fontId="44" fillId="0" borderId="133" xfId="1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30" fillId="0" borderId="0" xfId="0" applyFont="1" applyAlignment="1">
      <alignment horizontal="left" vertic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0" fontId="40" fillId="0" borderId="88" xfId="1" applyFont="1" applyBorder="1" applyAlignment="1">
      <alignment horizontal="left" vertical="center"/>
    </xf>
    <xf numFmtId="0" fontId="42" fillId="6" borderId="89" xfId="1" applyFont="1" applyFill="1" applyBorder="1" applyAlignment="1" applyProtection="1">
      <alignment horizontal="center" vertical="center"/>
      <protection locked="0"/>
    </xf>
    <xf numFmtId="0" fontId="42" fillId="6" borderId="90" xfId="1" applyFont="1" applyFill="1" applyBorder="1" applyAlignment="1" applyProtection="1">
      <alignment horizontal="center" vertical="center"/>
      <protection locked="0"/>
    </xf>
    <xf numFmtId="0" fontId="42" fillId="6" borderId="91" xfId="1" applyFont="1" applyFill="1" applyBorder="1" applyAlignment="1" applyProtection="1">
      <alignment horizontal="center" vertical="center"/>
      <protection locked="0"/>
    </xf>
    <xf numFmtId="0" fontId="34" fillId="0" borderId="1" xfId="1" applyFont="1" applyAlignment="1">
      <alignment horizontal="center" vertical="center"/>
    </xf>
    <xf numFmtId="0" fontId="35" fillId="0" borderId="1" xfId="1" applyFont="1" applyAlignment="1">
      <alignment horizontal="center" vertical="center"/>
    </xf>
    <xf numFmtId="0" fontId="36" fillId="0" borderId="1" xfId="1" applyFont="1"/>
    <xf numFmtId="0" fontId="4" fillId="0" borderId="1" xfId="1" applyFont="1" applyAlignment="1">
      <alignment horizontal="center" vertical="center"/>
    </xf>
    <xf numFmtId="0" fontId="17" fillId="0" borderId="1" xfId="1" applyFont="1" applyAlignment="1">
      <alignment horizontal="center" vertical="center"/>
    </xf>
    <xf numFmtId="0" fontId="13" fillId="0" borderId="1" xfId="1"/>
    <xf numFmtId="0" fontId="42" fillId="6" borderId="89" xfId="1" applyFont="1" applyFill="1" applyBorder="1" applyAlignment="1">
      <alignment horizontal="center" vertical="center"/>
    </xf>
    <xf numFmtId="0" fontId="42" fillId="6" borderId="90" xfId="1" applyFont="1" applyFill="1" applyBorder="1" applyAlignment="1">
      <alignment horizontal="center" vertical="center"/>
    </xf>
    <xf numFmtId="0" fontId="42" fillId="6" borderId="91" xfId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3" applyFont="1" applyAlignment="1">
      <alignment horizontal="center"/>
    </xf>
    <xf numFmtId="0" fontId="59" fillId="0" borderId="1" xfId="3" applyFont="1" applyAlignment="1">
      <alignment horizontal="center"/>
    </xf>
    <xf numFmtId="0" fontId="60" fillId="0" borderId="0" xfId="0" applyFont="1"/>
    <xf numFmtId="0" fontId="8" fillId="0" borderId="1" xfId="3" applyFont="1" applyAlignment="1">
      <alignment horizontal="left"/>
    </xf>
    <xf numFmtId="0" fontId="81" fillId="0" borderId="0" xfId="0" applyFont="1" applyAlignment="1">
      <alignment wrapText="1"/>
    </xf>
  </cellXfs>
  <cellStyles count="4">
    <cellStyle name="Milliers" xfId="2" builtinId="3"/>
    <cellStyle name="Normal" xfId="0" builtinId="0"/>
    <cellStyle name="Normal 2 2 2" xfId="1" xr:uid="{1DC48CFB-D2D6-CB4D-9C19-5BC0DEF3B579}"/>
    <cellStyle name="Normal_Résult CHF F1E 2009" xfId="3" xr:uid="{E8707433-253F-1F4D-BB27-D50E550DD381}"/>
  </cellStyles>
  <dxfs count="17"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  <dxf>
      <font>
        <strike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7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2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9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deriezbeatrice/travaux%20en%20cours/compe&#769;titions%202024/compe&#769;titions%20nationales/2024/CATEGORIES/F3A/Re&#769;sultats%20-%20CR/Resultats%20CdF%20avion%20de%20voltige%202024.xls" TargetMode="External"/><Relationship Id="rId1" Type="http://schemas.openxmlformats.org/officeDocument/2006/relationships/externalLinkPath" Target="/Volumes/dossiers%20communs/Compe&#769;titions/Compe&#769;titions%20nationales/2024/CATEGORIES/F3A/Re&#769;sultats%20-%20CR/Resultats%20CdF%20avion%20de%20voltige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éambule"/>
      <sheetName val="INFOS"/>
      <sheetName val="Coeef."/>
      <sheetName val="Static"/>
      <sheetName val="Static (Blois)"/>
      <sheetName val="Vol"/>
      <sheetName val="Vol (Blois)"/>
      <sheetName val="éti_Régie"/>
      <sheetName val="hangar"/>
      <sheetName val="Officiels_org_"/>
      <sheetName val="Saisie concurrents"/>
      <sheetName val="Dossiers et Dossards"/>
      <sheetName val="Renseignement maquette"/>
      <sheetName val="régie radio"/>
      <sheetName val="pesée"/>
      <sheetName val="Fréquences"/>
      <sheetName val="Tirage au sort"/>
      <sheetName val="Ordre de départ"/>
      <sheetName val="Résultats"/>
      <sheetName val="Résultats imprimante"/>
      <sheetName val="Sélection F4C"/>
      <sheetName val="PV concours_FFAM"/>
      <sheetName val="Résultats_FFAM"/>
      <sheetName val="vol 1 juges F4C"/>
      <sheetName val="vol 2 juges F4C"/>
      <sheetName val="vol 3 juges F4C"/>
      <sheetName val="Graph VOL 1 F4C"/>
      <sheetName val="Graph VOL 2 F4C"/>
      <sheetName val="Graph VOL 3 F4C"/>
      <sheetName val="vol 1 juges Nat"/>
      <sheetName val="vol 2 juges Nat"/>
      <sheetName val="vol 3 juges NAT"/>
      <sheetName val="Graph VOL 1 NAT"/>
      <sheetName val="Graph VOL 2 NAT"/>
      <sheetName val="Graph VOL 3 NAT"/>
      <sheetName val="RécapStatic 1"/>
      <sheetName val="RécapStatic 2"/>
      <sheetName val="RécapStatic 3"/>
      <sheetName val="RécapStatic 4"/>
      <sheetName val="RécapStatic 5"/>
      <sheetName val="RécapStatic 6"/>
      <sheetName val="RécapVol 1 juge (1)"/>
      <sheetName val="RécapVol 1 juge (2)"/>
      <sheetName val="RécapVol 1 juge (3)"/>
      <sheetName val="RécapVol 1 juge (4)"/>
      <sheetName val="RécapVol 1 juge (5)"/>
      <sheetName val="RécapVol 1 juge (6)"/>
      <sheetName val="RécapVol 2 juge (1)"/>
      <sheetName val="RécapVol 2 juge (2)"/>
      <sheetName val="RécapVol 2 juge (3)"/>
      <sheetName val="RécapVol 2 juge (4)"/>
      <sheetName val="RécapVol 2 juge (5)"/>
      <sheetName val="RécapVol 2 juge (6)"/>
      <sheetName val="RécapVol 3 juge (1)"/>
      <sheetName val="RécapVol 3 juge (2)"/>
      <sheetName val="RécapVol 3 juge (3)"/>
      <sheetName val="RécapVol 3 juge (4)"/>
      <sheetName val="RécapVol 3 juge (5)"/>
      <sheetName val="RécapVol 3 juge (6)"/>
      <sheetName val="Dos1"/>
      <sheetName val="Dos2"/>
      <sheetName val="Dos3"/>
      <sheetName val="Dos4"/>
      <sheetName val="Dos5"/>
      <sheetName val="Dos6"/>
      <sheetName val="Dos7"/>
      <sheetName val="Dos8"/>
      <sheetName val="Dos9"/>
      <sheetName val="Dos10"/>
      <sheetName val="Dos11"/>
      <sheetName val="Dos12"/>
      <sheetName val="Dos13"/>
      <sheetName val="Dos14"/>
      <sheetName val="Dos15"/>
      <sheetName val="Dos16"/>
      <sheetName val="Dos17"/>
      <sheetName val="Dos18"/>
      <sheetName val="Dos19"/>
      <sheetName val="Dos20"/>
      <sheetName val="Dos21"/>
      <sheetName val="Dos22"/>
      <sheetName val="Dos23"/>
      <sheetName val="Dos24"/>
      <sheetName val="Dos25"/>
      <sheetName val="Dos26"/>
      <sheetName val="Dos27"/>
      <sheetName val="Dos28"/>
      <sheetName val="Dos29"/>
      <sheetName val="Dos30"/>
      <sheetName val="Dos31"/>
      <sheetName val="Dos32"/>
      <sheetName val="Dos33"/>
      <sheetName val="Dos34"/>
      <sheetName val="Dos35"/>
      <sheetName val="Dos36"/>
      <sheetName val="Dos37"/>
      <sheetName val="Dos38"/>
      <sheetName val="Dos39"/>
      <sheetName val="Dos40"/>
      <sheetName val="Fvol1"/>
      <sheetName val="Fvol2"/>
      <sheetName val="Fvol3"/>
      <sheetName val="Fvol4"/>
      <sheetName val="Fvol5"/>
      <sheetName val="Fvol6"/>
      <sheetName val="Fvol7"/>
      <sheetName val="Fvol8"/>
      <sheetName val="Fvol9"/>
      <sheetName val="Fvol10"/>
      <sheetName val="Fvol11"/>
      <sheetName val="Fvol12"/>
      <sheetName val="Fvol13"/>
      <sheetName val="Fvol14"/>
      <sheetName val="Fvol15"/>
      <sheetName val="Fvol16"/>
      <sheetName val="Fvol17"/>
      <sheetName val="Fvol18"/>
      <sheetName val="Fvol19"/>
      <sheetName val="Fvol20"/>
      <sheetName val="Fvol21"/>
      <sheetName val="Fvol22"/>
      <sheetName val="Fvol23"/>
      <sheetName val="Fvol24"/>
      <sheetName val="Fvol25"/>
      <sheetName val="Fvol26"/>
      <sheetName val="Fvol27"/>
      <sheetName val="Fvol28"/>
      <sheetName val="Fvol29"/>
      <sheetName val="Fvol30"/>
      <sheetName val="Fvol31"/>
      <sheetName val="Fvol32"/>
      <sheetName val="Fvol33"/>
      <sheetName val="Fvol34"/>
      <sheetName val="Fvol35"/>
      <sheetName val="Fvol36"/>
      <sheetName val="Fvol37"/>
      <sheetName val="Fvol38"/>
      <sheetName val="Fvol39"/>
      <sheetName val="Fvol40"/>
      <sheetName val="dip1"/>
      <sheetName val="dip2"/>
      <sheetName val="dip3"/>
      <sheetName val="dip4"/>
      <sheetName val="dip5"/>
      <sheetName val="dip6"/>
      <sheetName val="dip7"/>
      <sheetName val="dip8"/>
      <sheetName val="dip9"/>
      <sheetName val="dip10"/>
      <sheetName val="dip11"/>
      <sheetName val="dip12"/>
      <sheetName val="dip13"/>
      <sheetName val="dip14"/>
      <sheetName val="dip15"/>
      <sheetName val="dip16"/>
      <sheetName val="dip17"/>
      <sheetName val="dip18"/>
      <sheetName val="dip19"/>
      <sheetName val="dip20"/>
      <sheetName val="dip21"/>
      <sheetName val="dip22"/>
      <sheetName val="dip23"/>
      <sheetName val="dip24"/>
      <sheetName val="dip25"/>
      <sheetName val="dip26"/>
      <sheetName val="dip27"/>
      <sheetName val="dip28"/>
      <sheetName val="dip29"/>
      <sheetName val="dip30"/>
      <sheetName val="dip31"/>
      <sheetName val="dip32"/>
      <sheetName val="dip33"/>
      <sheetName val="dip34"/>
      <sheetName val="dip35"/>
      <sheetName val="dip36"/>
      <sheetName val="dip37"/>
      <sheetName val="dip38"/>
      <sheetName val="dip39"/>
      <sheetName val="dip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éambule"/>
      <sheetName val="INFOS"/>
      <sheetName val="Feuille statique Hélico (2010)"/>
      <sheetName val="Feuille de vol Hélico (2010)"/>
      <sheetName val="Saisie officiels et org."/>
      <sheetName val="Saisie concurrents"/>
      <sheetName val="Fiche dossards"/>
      <sheetName val="Fiche régie radio"/>
      <sheetName val="Fiche pesée"/>
      <sheetName val="Fréquences"/>
      <sheetName val="Tirage au sort"/>
      <sheetName val="Ordre départ"/>
      <sheetName val="Résultats"/>
      <sheetName val="Résultats Imprimante"/>
      <sheetName val="Résultats_pilotes"/>
      <sheetName val="Résultats_envoi_FFAM"/>
      <sheetName val="PV concours_envoi_FFAM"/>
      <sheetName val="Dos1"/>
      <sheetName val="Dos2"/>
      <sheetName val="Dos3"/>
      <sheetName val="Dos4"/>
      <sheetName val="Dos5"/>
      <sheetName val="Dos6"/>
      <sheetName val="Dos7"/>
      <sheetName val="Dos8"/>
      <sheetName val="Dos9"/>
      <sheetName val="Dos10"/>
      <sheetName val="Dos11"/>
      <sheetName val="Dos12"/>
      <sheetName val="Dos13"/>
      <sheetName val="Dos14"/>
      <sheetName val="Dos15"/>
      <sheetName val="Dos16"/>
      <sheetName val="Dos17"/>
      <sheetName val="Dos18"/>
      <sheetName val="Dos19"/>
      <sheetName val="Dos20"/>
      <sheetName val="Voldos1"/>
      <sheetName val="Voldos2"/>
      <sheetName val="Voldos3"/>
      <sheetName val="Voldos4"/>
      <sheetName val="Voldos5"/>
      <sheetName val="Voldos6"/>
      <sheetName val="Voldos7"/>
      <sheetName val="Voldos8"/>
      <sheetName val="Voldos9"/>
      <sheetName val="Voldos10"/>
      <sheetName val="Voldos11"/>
      <sheetName val="Voldos12"/>
      <sheetName val="Voldos13"/>
      <sheetName val="Voldos14"/>
      <sheetName val="Voldos15"/>
      <sheetName val="dip1_H"/>
      <sheetName val="dip2_H"/>
      <sheetName val="dip3_H"/>
      <sheetName val="dip4_H"/>
      <sheetName val="dip5_H"/>
      <sheetName val="dip6_H"/>
      <sheetName val="dip7_H"/>
      <sheetName val="dip8_H"/>
      <sheetName val="dip9_H"/>
      <sheetName val="dip10_H"/>
      <sheetName val="dip11_H"/>
      <sheetName val="dip12_H"/>
      <sheetName val="dip13_H"/>
      <sheetName val="dip14_H"/>
      <sheetName val="dip15_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"/>
      <sheetName val="Repas"/>
      <sheetName val="Dossards"/>
      <sheetName val="Détails des modèles"/>
      <sheetName val="Planning des vols"/>
      <sheetName val="planning13mn"/>
      <sheetName val="plannig12mn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"/>
      <sheetName val="Repas"/>
      <sheetName val="Dossards"/>
      <sheetName val="Détails des modèles"/>
      <sheetName val="Planning des vols"/>
      <sheetName val="planning13mn"/>
      <sheetName val="plannig12mn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_2010"/>
      <sheetName val="CF"/>
      <sheetName val="CF_2011"/>
      <sheetName val="Maquette_Avion2010"/>
      <sheetName val="Résultats_CF_Blois_avions"/>
      <sheetName val="Résultats_CF_Blois_Hélicos"/>
      <sheetName val="Maquette_Avion2009"/>
      <sheetName val="Maquette planeur2009"/>
      <sheetName val="Maquette_Avion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_2010"/>
      <sheetName val="CF"/>
      <sheetName val="CF_2011"/>
      <sheetName val="Maquette_Avion2010"/>
      <sheetName val="Résultats_CF_Blois_avions"/>
      <sheetName val="Résultats_CF_Blois_Hélicos"/>
      <sheetName val="Maquette_Avion2009"/>
      <sheetName val="Maquette planeur2009"/>
      <sheetName val="Maquette_Avion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ion voltige RC"/>
      <sheetName val="Avion voltige RC synthèse"/>
      <sheetName val="Liste pilotes"/>
    </sheetNames>
    <definedNames>
      <definedName name="ListePilotes" refersTo="='Liste pilotes'!$A$2:$AC$52" sheetId="2"/>
    </definedNames>
    <sheetDataSet>
      <sheetData sheetId="0">
        <row r="2">
          <cell r="B2" t="str">
            <v>22 au 25 AOUT - Hague Model Air Club</v>
          </cell>
        </row>
        <row r="4">
          <cell r="B4" t="str">
            <v>Catégorie internationale F3A (titre de champion de France)</v>
          </cell>
          <cell r="C4" t="str">
            <v>Catégorie Internationale F3A  (Titre de champion de France)</v>
          </cell>
          <cell r="K4" t="str">
            <v>Vols Préliminaires</v>
          </cell>
          <cell r="S4" t="str">
            <v>Vols de Demi-Finales</v>
          </cell>
        </row>
        <row r="5">
          <cell r="A5" t="str">
            <v>Clt</v>
          </cell>
          <cell r="B5" t="str">
            <v>Rang</v>
          </cell>
          <cell r="C5" t="str">
            <v>N°</v>
          </cell>
          <cell r="D5" t="str">
            <v>Nom Prénom</v>
          </cell>
          <cell r="E5" t="str">
            <v>J/S</v>
          </cell>
          <cell r="F5" t="str">
            <v>N° Licence</v>
          </cell>
          <cell r="G5" t="str">
            <v>LAM</v>
          </cell>
          <cell r="H5" t="str">
            <v>N° club</v>
          </cell>
          <cell r="I5" t="str">
            <v>Intitulé du club</v>
          </cell>
          <cell r="K5" t="str">
            <v>Vol 1</v>
          </cell>
          <cell r="L5" t="str">
            <v>Norm.</v>
          </cell>
          <cell r="M5" t="str">
            <v>Vol 2</v>
          </cell>
          <cell r="N5" t="str">
            <v>Norm.</v>
          </cell>
          <cell r="O5" t="str">
            <v>Vol 3</v>
          </cell>
          <cell r="P5" t="str">
            <v>Norm.</v>
          </cell>
          <cell r="Q5" t="str">
            <v>Résultat</v>
          </cell>
          <cell r="S5" t="str">
            <v>Prélim</v>
          </cell>
          <cell r="T5" t="str">
            <v>Demi 1 (F25)</v>
          </cell>
          <cell r="U5" t="str">
            <v>Norm.</v>
          </cell>
          <cell r="V5" t="str">
            <v>Demi 2 (F25)</v>
          </cell>
          <cell r="W5" t="str">
            <v>Norm.</v>
          </cell>
          <cell r="X5" t="str">
            <v>Résultat</v>
          </cell>
        </row>
        <row r="6">
          <cell r="A6">
            <v>1</v>
          </cell>
          <cell r="B6">
            <v>1</v>
          </cell>
          <cell r="C6">
            <v>320</v>
          </cell>
          <cell r="D6" t="str">
            <v>CARRIER Stephane</v>
          </cell>
          <cell r="E6" t="str">
            <v>Senior</v>
          </cell>
          <cell r="F6">
            <v>2201048</v>
          </cell>
          <cell r="G6" t="str">
            <v xml:space="preserve">LAMPACA </v>
          </cell>
          <cell r="H6" t="str">
            <v xml:space="preserve">0959 </v>
          </cell>
          <cell r="I6" t="str">
            <v xml:space="preserve"> CLUB AEROMODELISTE REGION ETANG DE BERRE</v>
          </cell>
          <cell r="K6">
            <v>494.88</v>
          </cell>
          <cell r="L6">
            <v>1000</v>
          </cell>
          <cell r="M6">
            <v>510.47</v>
          </cell>
          <cell r="N6">
            <v>1000</v>
          </cell>
          <cell r="O6">
            <v>524.01</v>
          </cell>
          <cell r="P6">
            <v>1000</v>
          </cell>
          <cell r="Q6">
            <v>2000</v>
          </cell>
          <cell r="S6">
            <v>1000</v>
          </cell>
          <cell r="T6">
            <v>585.83000000000004</v>
          </cell>
          <cell r="U6">
            <v>1000</v>
          </cell>
          <cell r="V6">
            <v>582.89</v>
          </cell>
          <cell r="W6">
            <v>985.75</v>
          </cell>
          <cell r="X6">
            <v>2000</v>
          </cell>
        </row>
        <row r="7">
          <cell r="A7">
            <v>2</v>
          </cell>
          <cell r="B7">
            <v>2</v>
          </cell>
          <cell r="C7">
            <v>312</v>
          </cell>
          <cell r="D7" t="str">
            <v>PAYSANT-LE ROUX Christophe</v>
          </cell>
          <cell r="E7" t="str">
            <v>Senior</v>
          </cell>
          <cell r="F7">
            <v>8409690</v>
          </cell>
          <cell r="G7" t="str">
            <v xml:space="preserve">LAMNOR </v>
          </cell>
          <cell r="H7" t="str">
            <v xml:space="preserve">0967 </v>
          </cell>
          <cell r="I7" t="str">
            <v xml:space="preserve"> HAGUE MODEL AIR CLUB</v>
          </cell>
          <cell r="K7">
            <v>492.59</v>
          </cell>
          <cell r="L7">
            <v>995.38</v>
          </cell>
          <cell r="M7">
            <v>507.56</v>
          </cell>
          <cell r="N7">
            <v>994.3</v>
          </cell>
          <cell r="O7">
            <v>510.05</v>
          </cell>
          <cell r="P7">
            <v>973.36</v>
          </cell>
          <cell r="Q7">
            <v>1989.6799999999998</v>
          </cell>
          <cell r="S7">
            <v>994.84</v>
          </cell>
          <cell r="T7">
            <v>583.46</v>
          </cell>
          <cell r="U7">
            <v>995.96</v>
          </cell>
          <cell r="V7">
            <v>591.32000000000005</v>
          </cell>
          <cell r="W7">
            <v>1000</v>
          </cell>
          <cell r="X7">
            <v>1995.96</v>
          </cell>
        </row>
        <row r="8">
          <cell r="A8">
            <v>3</v>
          </cell>
          <cell r="B8">
            <v>3</v>
          </cell>
          <cell r="C8">
            <v>311</v>
          </cell>
          <cell r="D8" t="str">
            <v>PAYSANT-LE ROUX Antonin</v>
          </cell>
          <cell r="E8" t="str">
            <v>Senior</v>
          </cell>
          <cell r="F8">
            <v>1123068</v>
          </cell>
          <cell r="G8" t="str">
            <v xml:space="preserve">LAMNOR </v>
          </cell>
          <cell r="H8" t="str">
            <v xml:space="preserve">0967 </v>
          </cell>
          <cell r="I8" t="str">
            <v xml:space="preserve"> HAGUE MODEL AIR CLUB</v>
          </cell>
          <cell r="K8">
            <v>479.73</v>
          </cell>
          <cell r="L8">
            <v>969.39</v>
          </cell>
          <cell r="M8">
            <v>494.98</v>
          </cell>
          <cell r="N8">
            <v>969.66</v>
          </cell>
          <cell r="O8">
            <v>497.08</v>
          </cell>
          <cell r="P8">
            <v>948.61</v>
          </cell>
          <cell r="Q8">
            <v>1939.0499999999997</v>
          </cell>
          <cell r="S8">
            <v>969.53</v>
          </cell>
          <cell r="T8">
            <v>571.94000000000005</v>
          </cell>
          <cell r="U8">
            <v>976.3</v>
          </cell>
          <cell r="V8">
            <v>567.91999999999996</v>
          </cell>
          <cell r="W8">
            <v>960.43</v>
          </cell>
          <cell r="X8">
            <v>1945.83</v>
          </cell>
        </row>
        <row r="9">
          <cell r="A9">
            <v>4</v>
          </cell>
          <cell r="B9">
            <v>4</v>
          </cell>
          <cell r="C9">
            <v>317</v>
          </cell>
          <cell r="D9" t="str">
            <v>ENCOGNERE Pierre</v>
          </cell>
          <cell r="E9" t="str">
            <v>Senior</v>
          </cell>
          <cell r="F9">
            <v>9703970</v>
          </cell>
          <cell r="G9" t="str">
            <v xml:space="preserve">LAMNA </v>
          </cell>
          <cell r="H9" t="str">
            <v xml:space="preserve">0773 </v>
          </cell>
          <cell r="I9" t="str">
            <v xml:space="preserve"> AERO MODELES-CLUB DU LIBOURNAIS</v>
          </cell>
          <cell r="K9">
            <v>470.91</v>
          </cell>
          <cell r="L9">
            <v>951.57</v>
          </cell>
          <cell r="M9">
            <v>480.36</v>
          </cell>
          <cell r="N9">
            <v>941.02</v>
          </cell>
          <cell r="O9">
            <v>494.32</v>
          </cell>
          <cell r="P9">
            <v>943.35</v>
          </cell>
          <cell r="Q9">
            <v>1894.92</v>
          </cell>
          <cell r="S9">
            <v>947.46</v>
          </cell>
          <cell r="T9">
            <v>564.09</v>
          </cell>
          <cell r="U9">
            <v>962.9</v>
          </cell>
          <cell r="V9">
            <v>540.9</v>
          </cell>
          <cell r="W9">
            <v>914.74</v>
          </cell>
          <cell r="X9">
            <v>1910.3600000000004</v>
          </cell>
        </row>
        <row r="10">
          <cell r="A10">
            <v>5</v>
          </cell>
          <cell r="B10">
            <v>5</v>
          </cell>
          <cell r="C10">
            <v>322</v>
          </cell>
          <cell r="D10" t="str">
            <v>CARAYON Cedric</v>
          </cell>
          <cell r="E10" t="str">
            <v>Senior</v>
          </cell>
          <cell r="F10">
            <v>9503990</v>
          </cell>
          <cell r="G10" t="str">
            <v xml:space="preserve">LAMOCC </v>
          </cell>
          <cell r="H10" t="str">
            <v xml:space="preserve">0195 </v>
          </cell>
          <cell r="I10" t="str">
            <v xml:space="preserve"> MINI AILES GAILLACOISES</v>
          </cell>
          <cell r="K10">
            <v>408.46</v>
          </cell>
          <cell r="L10">
            <v>825.38</v>
          </cell>
          <cell r="M10">
            <v>471.6</v>
          </cell>
          <cell r="N10">
            <v>923.86</v>
          </cell>
          <cell r="O10">
            <v>478.2</v>
          </cell>
          <cell r="P10">
            <v>912.58</v>
          </cell>
          <cell r="Q10">
            <v>1836.44</v>
          </cell>
          <cell r="S10">
            <v>918.22</v>
          </cell>
          <cell r="T10">
            <v>531.29999999999995</v>
          </cell>
          <cell r="U10">
            <v>906.92</v>
          </cell>
          <cell r="V10">
            <v>518.80999999999995</v>
          </cell>
          <cell r="W10">
            <v>877.38</v>
          </cell>
          <cell r="X10">
            <v>1825.1399999999999</v>
          </cell>
        </row>
        <row r="11">
          <cell r="A11">
            <v>6</v>
          </cell>
          <cell r="B11">
            <v>6</v>
          </cell>
          <cell r="C11">
            <v>318</v>
          </cell>
          <cell r="D11" t="str">
            <v>LE BESQUE Remi</v>
          </cell>
          <cell r="E11" t="str">
            <v>Senior</v>
          </cell>
          <cell r="F11">
            <v>9802102</v>
          </cell>
          <cell r="G11" t="str">
            <v xml:space="preserve">LAMBRE </v>
          </cell>
          <cell r="H11" t="str">
            <v xml:space="preserve">0167 </v>
          </cell>
          <cell r="I11" t="str">
            <v xml:space="preserve"> AERO 35</v>
          </cell>
          <cell r="K11">
            <v>441.75</v>
          </cell>
          <cell r="L11">
            <v>892.65</v>
          </cell>
          <cell r="M11">
            <v>465.95</v>
          </cell>
          <cell r="N11">
            <v>912.79</v>
          </cell>
          <cell r="O11">
            <v>463.64</v>
          </cell>
          <cell r="P11">
            <v>884.8</v>
          </cell>
          <cell r="Q11">
            <v>1805.4399999999998</v>
          </cell>
          <cell r="S11">
            <v>902.72</v>
          </cell>
          <cell r="T11">
            <v>526.05999999999995</v>
          </cell>
          <cell r="U11">
            <v>897.98</v>
          </cell>
          <cell r="V11">
            <v>509.92</v>
          </cell>
          <cell r="W11">
            <v>862.35</v>
          </cell>
          <cell r="X11">
            <v>1800.7000000000003</v>
          </cell>
        </row>
        <row r="12">
          <cell r="A12">
            <v>7</v>
          </cell>
          <cell r="B12">
            <v>7</v>
          </cell>
          <cell r="C12">
            <v>306</v>
          </cell>
          <cell r="D12" t="str">
            <v>AMATI Quentin</v>
          </cell>
          <cell r="E12" t="str">
            <v>Senior</v>
          </cell>
          <cell r="F12">
            <v>1302426</v>
          </cell>
          <cell r="G12" t="str">
            <v xml:space="preserve">LAMNOR </v>
          </cell>
          <cell r="H12" t="str">
            <v xml:space="preserve">0588 </v>
          </cell>
          <cell r="I12" t="str">
            <v xml:space="preserve"> MODEL AIR CLUB CONCHOIS</v>
          </cell>
          <cell r="K12">
            <v>72.62</v>
          </cell>
          <cell r="L12">
            <v>146.75</v>
          </cell>
          <cell r="M12">
            <v>469.9</v>
          </cell>
          <cell r="N12">
            <v>920.53</v>
          </cell>
          <cell r="O12">
            <v>461.88</v>
          </cell>
          <cell r="P12">
            <v>881.44</v>
          </cell>
          <cell r="Q12">
            <v>1801.97</v>
          </cell>
          <cell r="S12">
            <v>900.99</v>
          </cell>
          <cell r="T12">
            <v>414.17</v>
          </cell>
          <cell r="U12">
            <v>706.98</v>
          </cell>
          <cell r="V12">
            <v>528.24</v>
          </cell>
          <cell r="W12">
            <v>893.33</v>
          </cell>
          <cell r="X12">
            <v>1794.3200000000002</v>
          </cell>
        </row>
        <row r="13">
          <cell r="A13">
            <v>8</v>
          </cell>
          <cell r="B13">
            <v>8</v>
          </cell>
          <cell r="C13">
            <v>302</v>
          </cell>
          <cell r="D13" t="str">
            <v>AMATI Florent</v>
          </cell>
          <cell r="E13" t="str">
            <v>Senior</v>
          </cell>
          <cell r="F13" t="str">
            <v>0505106</v>
          </cell>
          <cell r="G13" t="str">
            <v xml:space="preserve">LAMNOR </v>
          </cell>
          <cell r="H13" t="str">
            <v xml:space="preserve">0588 </v>
          </cell>
          <cell r="I13" t="str">
            <v xml:space="preserve"> MODEL AIR CLUB CONCHOIS</v>
          </cell>
          <cell r="K13">
            <v>418.92</v>
          </cell>
          <cell r="L13">
            <v>846.51</v>
          </cell>
          <cell r="M13">
            <v>458.59</v>
          </cell>
          <cell r="N13">
            <v>898.37</v>
          </cell>
          <cell r="O13">
            <v>456.29</v>
          </cell>
          <cell r="P13">
            <v>870.77</v>
          </cell>
          <cell r="Q13">
            <v>1769.14</v>
          </cell>
          <cell r="S13">
            <v>884.57</v>
          </cell>
          <cell r="T13">
            <v>492.71</v>
          </cell>
          <cell r="U13">
            <v>841.05</v>
          </cell>
          <cell r="V13">
            <v>475.93</v>
          </cell>
          <cell r="W13">
            <v>804.87</v>
          </cell>
          <cell r="X13">
            <v>1725.62</v>
          </cell>
        </row>
        <row r="14">
          <cell r="A14">
            <v>9</v>
          </cell>
          <cell r="B14">
            <v>9</v>
          </cell>
          <cell r="C14">
            <v>307</v>
          </cell>
          <cell r="D14" t="str">
            <v>LEAUTE Sebastien</v>
          </cell>
          <cell r="E14" t="str">
            <v>Senior</v>
          </cell>
          <cell r="F14" t="str">
            <v>0202035</v>
          </cell>
          <cell r="G14" t="str">
            <v xml:space="preserve">LAMCVL </v>
          </cell>
          <cell r="H14" t="str">
            <v xml:space="preserve">0776 </v>
          </cell>
          <cell r="I14" t="str">
            <v xml:space="preserve"> LES PETITES AILES RENAUDINES</v>
          </cell>
          <cell r="K14">
            <v>425.7</v>
          </cell>
          <cell r="L14">
            <v>860.21</v>
          </cell>
          <cell r="M14">
            <v>453.9</v>
          </cell>
          <cell r="N14">
            <v>889.19</v>
          </cell>
          <cell r="O14">
            <v>458.32</v>
          </cell>
          <cell r="P14">
            <v>874.64</v>
          </cell>
          <cell r="Q14">
            <v>1763.83</v>
          </cell>
          <cell r="S14">
            <v>881.92</v>
          </cell>
          <cell r="T14">
            <v>493.77</v>
          </cell>
          <cell r="U14">
            <v>842.86</v>
          </cell>
          <cell r="V14">
            <v>484.06</v>
          </cell>
          <cell r="W14">
            <v>818.61</v>
          </cell>
          <cell r="X14">
            <v>1724.7799999999997</v>
          </cell>
        </row>
        <row r="15">
          <cell r="A15">
            <v>10</v>
          </cell>
          <cell r="B15">
            <v>10</v>
          </cell>
          <cell r="C15">
            <v>309</v>
          </cell>
          <cell r="D15" t="str">
            <v>MOREAUX Jean-Michel</v>
          </cell>
          <cell r="E15" t="str">
            <v>Senior</v>
          </cell>
          <cell r="F15" t="str">
            <v>0604262</v>
          </cell>
          <cell r="G15" t="str">
            <v xml:space="preserve">LAMOCC </v>
          </cell>
          <cell r="H15" t="str">
            <v xml:space="preserve">0498 </v>
          </cell>
          <cell r="I15" t="str">
            <v xml:space="preserve"> CLUB AEROMODELISME EOLE DE MURET</v>
          </cell>
          <cell r="K15">
            <v>404.03</v>
          </cell>
          <cell r="L15">
            <v>816.43</v>
          </cell>
          <cell r="M15">
            <v>454.98</v>
          </cell>
          <cell r="N15">
            <v>891.3</v>
          </cell>
          <cell r="O15">
            <v>449.68</v>
          </cell>
          <cell r="P15">
            <v>858.16</v>
          </cell>
          <cell r="Q15">
            <v>1749.46</v>
          </cell>
          <cell r="S15">
            <v>874.73</v>
          </cell>
          <cell r="T15">
            <v>428.21</v>
          </cell>
          <cell r="U15">
            <v>730.95</v>
          </cell>
          <cell r="V15">
            <v>444.27</v>
          </cell>
          <cell r="W15">
            <v>751.32</v>
          </cell>
          <cell r="X15">
            <v>1626.05</v>
          </cell>
        </row>
        <row r="16">
          <cell r="A16">
            <v>11</v>
          </cell>
          <cell r="B16">
            <v>11</v>
          </cell>
          <cell r="C16">
            <v>316</v>
          </cell>
          <cell r="D16" t="str">
            <v>MICHEL Jean-Christian</v>
          </cell>
          <cell r="E16" t="str">
            <v>Senior</v>
          </cell>
          <cell r="F16" t="str">
            <v>0909896</v>
          </cell>
          <cell r="G16" t="str">
            <v xml:space="preserve">LAMGE </v>
          </cell>
          <cell r="H16" t="str">
            <v xml:space="preserve">0386 </v>
          </cell>
          <cell r="I16" t="str">
            <v xml:space="preserve"> LES TEUFS-TEUFS</v>
          </cell>
          <cell r="K16">
            <v>403.31</v>
          </cell>
          <cell r="L16">
            <v>814.97</v>
          </cell>
          <cell r="M16">
            <v>454.91</v>
          </cell>
          <cell r="N16">
            <v>891.16</v>
          </cell>
          <cell r="O16">
            <v>440.23</v>
          </cell>
          <cell r="P16">
            <v>840.12</v>
          </cell>
          <cell r="Q16">
            <v>1731.28</v>
          </cell>
        </row>
        <row r="17">
          <cell r="A17">
            <v>12</v>
          </cell>
          <cell r="B17">
            <v>12</v>
          </cell>
          <cell r="C17">
            <v>313</v>
          </cell>
          <cell r="D17" t="str">
            <v>DEBANS Michel</v>
          </cell>
          <cell r="E17" t="str">
            <v>Senior</v>
          </cell>
          <cell r="F17" t="str">
            <v>0403952</v>
          </cell>
          <cell r="G17" t="str">
            <v xml:space="preserve">LAMOCC </v>
          </cell>
          <cell r="H17" t="str">
            <v xml:space="preserve">0095 </v>
          </cell>
          <cell r="I17" t="str">
            <v xml:space="preserve"> LE PHOENIX A.C. DE THIL</v>
          </cell>
          <cell r="K17">
            <v>404.97</v>
          </cell>
          <cell r="L17">
            <v>818.32</v>
          </cell>
          <cell r="M17">
            <v>441.44</v>
          </cell>
          <cell r="N17">
            <v>864.78</v>
          </cell>
          <cell r="O17">
            <v>0</v>
          </cell>
          <cell r="P17">
            <v>0</v>
          </cell>
          <cell r="Q17">
            <v>1683.1</v>
          </cell>
        </row>
        <row r="18">
          <cell r="A18">
            <v>13</v>
          </cell>
          <cell r="B18">
            <v>13</v>
          </cell>
          <cell r="C18">
            <v>325</v>
          </cell>
          <cell r="D18" t="str">
            <v>CATALDO Serge</v>
          </cell>
          <cell r="E18" t="str">
            <v>Senior</v>
          </cell>
          <cell r="F18" t="str">
            <v>0606715</v>
          </cell>
          <cell r="G18" t="str">
            <v xml:space="preserve">LAMPACA </v>
          </cell>
          <cell r="H18" t="str">
            <v xml:space="preserve">0842 </v>
          </cell>
          <cell r="I18" t="str">
            <v xml:space="preserve"> MODEL AIR CLUB D AIX EN PROVENCE</v>
          </cell>
          <cell r="K18">
            <v>415.16</v>
          </cell>
          <cell r="L18">
            <v>838.92</v>
          </cell>
          <cell r="M18">
            <v>367.17</v>
          </cell>
          <cell r="N18">
            <v>719.28</v>
          </cell>
          <cell r="O18">
            <v>442.22</v>
          </cell>
          <cell r="P18">
            <v>843.92</v>
          </cell>
          <cell r="Q18">
            <v>1682.84</v>
          </cell>
        </row>
        <row r="19">
          <cell r="A19">
            <v>14</v>
          </cell>
          <cell r="B19">
            <v>14</v>
          </cell>
          <cell r="C19">
            <v>326</v>
          </cell>
          <cell r="D19" t="str">
            <v>GARNIER Frédéric</v>
          </cell>
          <cell r="E19" t="str">
            <v>Senior</v>
          </cell>
          <cell r="F19">
            <v>1404206</v>
          </cell>
          <cell r="G19" t="str">
            <v xml:space="preserve">LAMIF </v>
          </cell>
          <cell r="H19" t="str">
            <v xml:space="preserve">0978 </v>
          </cell>
          <cell r="I19" t="str">
            <v xml:space="preserve"> MODEL AIR CLUB EPONOIS</v>
          </cell>
          <cell r="K19">
            <v>414.19</v>
          </cell>
          <cell r="L19">
            <v>836.96</v>
          </cell>
          <cell r="M19">
            <v>430.07</v>
          </cell>
          <cell r="N19">
            <v>842.5</v>
          </cell>
          <cell r="O19">
            <v>375.67</v>
          </cell>
          <cell r="P19">
            <v>716.92</v>
          </cell>
          <cell r="Q19">
            <v>1679.46</v>
          </cell>
        </row>
        <row r="20">
          <cell r="A20">
            <v>15</v>
          </cell>
          <cell r="B20">
            <v>15</v>
          </cell>
          <cell r="C20">
            <v>324</v>
          </cell>
          <cell r="D20" t="str">
            <v>WEYENBERGH Jordann</v>
          </cell>
          <cell r="E20" t="str">
            <v>Senior</v>
          </cell>
          <cell r="F20" t="str">
            <v>0204324</v>
          </cell>
          <cell r="G20" t="str">
            <v xml:space="preserve">LAMHDF </v>
          </cell>
          <cell r="H20" t="str">
            <v xml:space="preserve">0837 </v>
          </cell>
          <cell r="I20" t="str">
            <v xml:space="preserve"> FLANDRE RADIO MODELISME</v>
          </cell>
          <cell r="K20">
            <v>411.61</v>
          </cell>
          <cell r="L20">
            <v>831.74</v>
          </cell>
          <cell r="M20">
            <v>414.53</v>
          </cell>
          <cell r="N20">
            <v>812.06</v>
          </cell>
          <cell r="O20">
            <v>441.6</v>
          </cell>
          <cell r="P20">
            <v>842.74</v>
          </cell>
          <cell r="Q20">
            <v>1674.48</v>
          </cell>
        </row>
        <row r="21">
          <cell r="A21">
            <v>16</v>
          </cell>
          <cell r="B21">
            <v>16</v>
          </cell>
          <cell r="C21">
            <v>323</v>
          </cell>
          <cell r="D21" t="str">
            <v>FONTAINE Arnaud</v>
          </cell>
          <cell r="E21" t="str">
            <v>Senior</v>
          </cell>
          <cell r="F21" t="str">
            <v>0801314</v>
          </cell>
          <cell r="G21" t="str">
            <v xml:space="preserve">LAMBRE </v>
          </cell>
          <cell r="H21" t="str">
            <v xml:space="preserve">1524 </v>
          </cell>
          <cell r="I21" t="str">
            <v xml:space="preserve"> MODELE AIR CLUB DU CHANGEON 3.5</v>
          </cell>
          <cell r="K21">
            <v>414.07</v>
          </cell>
          <cell r="L21">
            <v>836.71</v>
          </cell>
          <cell r="M21">
            <v>419.01</v>
          </cell>
          <cell r="N21">
            <v>820.84</v>
          </cell>
          <cell r="O21">
            <v>0</v>
          </cell>
          <cell r="P21">
            <v>0</v>
          </cell>
          <cell r="Q21">
            <v>1657.5500000000002</v>
          </cell>
        </row>
        <row r="22">
          <cell r="A22">
            <v>17</v>
          </cell>
          <cell r="B22">
            <v>17</v>
          </cell>
          <cell r="C22">
            <v>310</v>
          </cell>
          <cell r="D22" t="str">
            <v>BOURDAIRE Arnaud</v>
          </cell>
          <cell r="E22" t="str">
            <v>Senior</v>
          </cell>
          <cell r="F22" t="str">
            <v>0703709</v>
          </cell>
          <cell r="G22" t="str">
            <v xml:space="preserve">LAMGE </v>
          </cell>
          <cell r="H22" t="str">
            <v xml:space="preserve">0289 </v>
          </cell>
          <cell r="I22" t="str">
            <v xml:space="preserve"> LES AILES SPARNACIENNES</v>
          </cell>
          <cell r="K22">
            <v>378.88</v>
          </cell>
          <cell r="L22">
            <v>765.6</v>
          </cell>
          <cell r="M22">
            <v>409.26</v>
          </cell>
          <cell r="N22">
            <v>801.74</v>
          </cell>
          <cell r="O22">
            <v>439.36</v>
          </cell>
          <cell r="P22">
            <v>838.46</v>
          </cell>
          <cell r="Q22">
            <v>1640.2000000000003</v>
          </cell>
        </row>
        <row r="23">
          <cell r="A23">
            <v>18</v>
          </cell>
          <cell r="B23">
            <v>18</v>
          </cell>
          <cell r="C23">
            <v>304</v>
          </cell>
          <cell r="D23" t="str">
            <v>VERROUST Frederic</v>
          </cell>
          <cell r="E23" t="str">
            <v>Senior</v>
          </cell>
          <cell r="F23">
            <v>8409363</v>
          </cell>
          <cell r="G23" t="str">
            <v xml:space="preserve">LAMNOR </v>
          </cell>
          <cell r="H23" t="str">
            <v xml:space="preserve">0223 </v>
          </cell>
          <cell r="I23" t="str">
            <v xml:space="preserve"> CLUB MODELISTE DE DIEPPE</v>
          </cell>
          <cell r="K23">
            <v>396.69</v>
          </cell>
          <cell r="L23">
            <v>801.59</v>
          </cell>
          <cell r="M23">
            <v>0</v>
          </cell>
          <cell r="N23">
            <v>0</v>
          </cell>
          <cell r="O23">
            <v>438.8</v>
          </cell>
          <cell r="P23">
            <v>837.39</v>
          </cell>
          <cell r="Q23">
            <v>1638.98</v>
          </cell>
        </row>
        <row r="24">
          <cell r="A24">
            <v>19</v>
          </cell>
          <cell r="B24">
            <v>19</v>
          </cell>
          <cell r="C24">
            <v>319</v>
          </cell>
          <cell r="D24" t="str">
            <v>BOUCHET Laurent</v>
          </cell>
          <cell r="E24" t="str">
            <v>Senior</v>
          </cell>
          <cell r="F24">
            <v>2200951</v>
          </cell>
          <cell r="G24" t="str">
            <v xml:space="preserve">LAMBFC </v>
          </cell>
          <cell r="H24" t="str">
            <v xml:space="preserve">0542 </v>
          </cell>
          <cell r="I24" t="str">
            <v xml:space="preserve"> ASS. M.A.C. DE SERMANGE</v>
          </cell>
          <cell r="K24">
            <v>406.29</v>
          </cell>
          <cell r="L24">
            <v>820.99</v>
          </cell>
          <cell r="M24">
            <v>355.07</v>
          </cell>
          <cell r="N24">
            <v>695.58</v>
          </cell>
          <cell r="O24">
            <v>422.31</v>
          </cell>
          <cell r="P24">
            <v>805.92</v>
          </cell>
          <cell r="Q24">
            <v>1626.9100000000003</v>
          </cell>
        </row>
        <row r="25">
          <cell r="A25">
            <v>20</v>
          </cell>
          <cell r="B25">
            <v>20</v>
          </cell>
          <cell r="C25">
            <v>301</v>
          </cell>
          <cell r="D25" t="str">
            <v>TINTURIER Jean Louis</v>
          </cell>
          <cell r="E25" t="str">
            <v>Senior</v>
          </cell>
          <cell r="F25">
            <v>9702847</v>
          </cell>
          <cell r="G25" t="str">
            <v xml:space="preserve">LAMNOR </v>
          </cell>
          <cell r="H25" t="str">
            <v xml:space="preserve">0967 </v>
          </cell>
          <cell r="I25" t="str">
            <v xml:space="preserve"> HAGUE MODEL AIR CLUB</v>
          </cell>
          <cell r="K25">
            <v>389.96</v>
          </cell>
          <cell r="L25">
            <v>787.99</v>
          </cell>
          <cell r="M25">
            <v>0</v>
          </cell>
          <cell r="N25">
            <v>0</v>
          </cell>
          <cell r="O25">
            <v>438.77</v>
          </cell>
          <cell r="P25">
            <v>837.34</v>
          </cell>
          <cell r="Q25">
            <v>1625.33</v>
          </cell>
        </row>
        <row r="26">
          <cell r="A26">
            <v>21</v>
          </cell>
          <cell r="B26">
            <v>21</v>
          </cell>
          <cell r="C26">
            <v>303</v>
          </cell>
          <cell r="D26" t="str">
            <v>NOWIK Pascal</v>
          </cell>
          <cell r="E26" t="str">
            <v>Senior</v>
          </cell>
          <cell r="F26" t="str">
            <v>0700073</v>
          </cell>
          <cell r="G26" t="str">
            <v xml:space="preserve">LAMNA </v>
          </cell>
          <cell r="H26" t="str">
            <v xml:space="preserve">0058 </v>
          </cell>
          <cell r="I26" t="str">
            <v xml:space="preserve"> ASS. INTERCO. DE MODELISME</v>
          </cell>
          <cell r="K26">
            <v>376.97</v>
          </cell>
          <cell r="L26">
            <v>761.75</v>
          </cell>
          <cell r="M26">
            <v>0</v>
          </cell>
          <cell r="N26">
            <v>0</v>
          </cell>
          <cell r="O26">
            <v>451.7</v>
          </cell>
          <cell r="P26">
            <v>862.01</v>
          </cell>
          <cell r="Q26">
            <v>1623.76</v>
          </cell>
        </row>
        <row r="27">
          <cell r="A27">
            <v>22</v>
          </cell>
          <cell r="B27">
            <v>22</v>
          </cell>
          <cell r="C27">
            <v>305</v>
          </cell>
          <cell r="D27" t="str">
            <v>FOUCART Nicolas</v>
          </cell>
          <cell r="E27" t="str">
            <v>Senior</v>
          </cell>
          <cell r="F27">
            <v>1301143</v>
          </cell>
          <cell r="G27" t="str">
            <v xml:space="preserve">LAMHDF </v>
          </cell>
          <cell r="H27" t="str">
            <v xml:space="preserve">0108 </v>
          </cell>
          <cell r="I27" t="str">
            <v xml:space="preserve"> AERO CLUB D'ALBERT MEAULTE MAURICE WEISS</v>
          </cell>
          <cell r="K27">
            <v>385.24</v>
          </cell>
          <cell r="L27">
            <v>778.46</v>
          </cell>
          <cell r="M27">
            <v>0</v>
          </cell>
          <cell r="N27">
            <v>0</v>
          </cell>
          <cell r="O27">
            <v>406.71</v>
          </cell>
          <cell r="P27">
            <v>776.15</v>
          </cell>
          <cell r="Q27">
            <v>1554.6100000000001</v>
          </cell>
        </row>
        <row r="28">
          <cell r="A28">
            <v>23</v>
          </cell>
          <cell r="B28">
            <v>23</v>
          </cell>
          <cell r="C28">
            <v>315</v>
          </cell>
          <cell r="D28" t="str">
            <v>VEYRINE Jacques</v>
          </cell>
          <cell r="E28" t="str">
            <v>Senior</v>
          </cell>
          <cell r="F28">
            <v>9903785</v>
          </cell>
          <cell r="G28" t="str">
            <v xml:space="preserve">LAMNA </v>
          </cell>
          <cell r="H28" t="str">
            <v xml:space="preserve">0583 </v>
          </cell>
          <cell r="I28" t="str">
            <v xml:space="preserve"> CLUB AEROMODELISTE DU MEDOC</v>
          </cell>
          <cell r="K28">
            <v>342.56</v>
          </cell>
          <cell r="L28">
            <v>692.21</v>
          </cell>
          <cell r="M28">
            <v>411.32</v>
          </cell>
          <cell r="N28">
            <v>805.77</v>
          </cell>
          <cell r="O28">
            <v>385.89</v>
          </cell>
          <cell r="P28">
            <v>736.42</v>
          </cell>
          <cell r="Q28">
            <v>1542.19</v>
          </cell>
        </row>
        <row r="29">
          <cell r="A29">
            <v>24</v>
          </cell>
          <cell r="B29">
            <v>24</v>
          </cell>
          <cell r="C29">
            <v>314</v>
          </cell>
          <cell r="D29" t="str">
            <v>DELVALLET Pascal</v>
          </cell>
          <cell r="E29" t="str">
            <v>Senior</v>
          </cell>
          <cell r="F29">
            <v>9306074</v>
          </cell>
          <cell r="G29" t="str">
            <v xml:space="preserve">LAMIF </v>
          </cell>
          <cell r="H29" t="str">
            <v xml:space="preserve">0748 </v>
          </cell>
          <cell r="I29" t="str">
            <v xml:space="preserve"> CLUB MODELISME DE SACLAY</v>
          </cell>
          <cell r="K29">
            <v>354.2</v>
          </cell>
          <cell r="L29">
            <v>715.73</v>
          </cell>
          <cell r="M29">
            <v>407.36</v>
          </cell>
          <cell r="N29">
            <v>798.01</v>
          </cell>
          <cell r="O29">
            <v>384.51</v>
          </cell>
          <cell r="P29">
            <v>733.79</v>
          </cell>
          <cell r="Q29">
            <v>1531.7999999999997</v>
          </cell>
        </row>
        <row r="30">
          <cell r="A30">
            <v>25</v>
          </cell>
          <cell r="B30">
            <v>25</v>
          </cell>
          <cell r="C30">
            <v>321</v>
          </cell>
          <cell r="D30" t="str">
            <v>MAERTE Guillaume</v>
          </cell>
          <cell r="E30" t="str">
            <v>Senior</v>
          </cell>
          <cell r="F30" t="str">
            <v>0702038</v>
          </cell>
          <cell r="G30" t="str">
            <v xml:space="preserve">LAMHDF </v>
          </cell>
          <cell r="H30" t="str">
            <v xml:space="preserve">0362 </v>
          </cell>
          <cell r="I30" t="str">
            <v xml:space="preserve"> LES 3 L DE LYS LEZ LANNOY</v>
          </cell>
          <cell r="K30">
            <v>352.53</v>
          </cell>
          <cell r="L30">
            <v>712.36</v>
          </cell>
          <cell r="M30">
            <v>392.56</v>
          </cell>
          <cell r="N30">
            <v>769.02</v>
          </cell>
          <cell r="O30">
            <v>395.83</v>
          </cell>
          <cell r="P30">
            <v>755.39</v>
          </cell>
          <cell r="Q30">
            <v>1524.4099999999999</v>
          </cell>
        </row>
        <row r="32">
          <cell r="A32" t="str">
            <v>NC</v>
          </cell>
          <cell r="B32">
            <v>26</v>
          </cell>
          <cell r="C32">
            <v>308</v>
          </cell>
          <cell r="D32" t="str">
            <v>COSNER Armel</v>
          </cell>
          <cell r="E32" t="str">
            <v>Senior</v>
          </cell>
          <cell r="F32">
            <v>8700752</v>
          </cell>
          <cell r="G32" t="str">
            <v xml:space="preserve">LAMNOR </v>
          </cell>
          <cell r="H32" t="str">
            <v xml:space="preserve">0588 </v>
          </cell>
          <cell r="I32" t="str">
            <v xml:space="preserve"> MODEL AIR CLUB CONCHOIS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B34" t="str">
            <v>Catégorie nationale B (titre de champion de France)</v>
          </cell>
          <cell r="C34" t="str">
            <v>Catégorie Nationale B (Titre de champion de France)</v>
          </cell>
          <cell r="K34" t="str">
            <v>Vols Préliminaires</v>
          </cell>
          <cell r="S34" t="str">
            <v>FLY OFF</v>
          </cell>
        </row>
        <row r="35">
          <cell r="A35" t="str">
            <v>Clt</v>
          </cell>
          <cell r="B35" t="str">
            <v>Rang</v>
          </cell>
          <cell r="C35" t="str">
            <v>N°</v>
          </cell>
          <cell r="D35" t="str">
            <v>Nom Prénom</v>
          </cell>
          <cell r="E35" t="str">
            <v>J/S</v>
          </cell>
          <cell r="F35" t="str">
            <v>N° Licence</v>
          </cell>
          <cell r="G35" t="str">
            <v>LAM</v>
          </cell>
          <cell r="H35" t="str">
            <v>N° club</v>
          </cell>
          <cell r="I35" t="str">
            <v>Intitulé du club</v>
          </cell>
          <cell r="K35" t="str">
            <v>Vol 1</v>
          </cell>
          <cell r="L35" t="str">
            <v>Norm.</v>
          </cell>
          <cell r="M35" t="str">
            <v>Vol 2</v>
          </cell>
          <cell r="N35" t="str">
            <v>Norm.</v>
          </cell>
          <cell r="O35" t="str">
            <v>Vol 3</v>
          </cell>
          <cell r="P35" t="str">
            <v>Norm.</v>
          </cell>
          <cell r="Q35" t="str">
            <v>Résultat</v>
          </cell>
          <cell r="S35" t="str">
            <v>Prélim</v>
          </cell>
          <cell r="T35" t="str">
            <v>Fly off 1</v>
          </cell>
          <cell r="U35" t="str">
            <v>Norm.</v>
          </cell>
          <cell r="V35" t="str">
            <v>Fly off 2</v>
          </cell>
          <cell r="W35" t="str">
            <v>Norm.</v>
          </cell>
          <cell r="X35" t="str">
            <v>Résultat</v>
          </cell>
        </row>
        <row r="36">
          <cell r="A36">
            <v>1</v>
          </cell>
          <cell r="B36">
            <v>1</v>
          </cell>
          <cell r="C36">
            <v>201</v>
          </cell>
          <cell r="D36" t="str">
            <v>HATTAT Armand</v>
          </cell>
          <cell r="E36" t="str">
            <v>Senior</v>
          </cell>
          <cell r="F36">
            <v>2400007</v>
          </cell>
          <cell r="G36" t="str">
            <v xml:space="preserve">LAMGE </v>
          </cell>
          <cell r="H36" t="str">
            <v xml:space="preserve">0289 </v>
          </cell>
          <cell r="I36" t="str">
            <v xml:space="preserve"> LES AILES SPARNACIENNES</v>
          </cell>
          <cell r="K36">
            <v>403.86</v>
          </cell>
          <cell r="L36">
            <v>1000</v>
          </cell>
          <cell r="M36">
            <v>410.62</v>
          </cell>
          <cell r="N36">
            <v>993.86</v>
          </cell>
          <cell r="O36">
            <v>428.48</v>
          </cell>
          <cell r="P36">
            <v>1000</v>
          </cell>
          <cell r="Q36">
            <v>2000</v>
          </cell>
          <cell r="S36">
            <v>1000</v>
          </cell>
          <cell r="T36">
            <v>454.13</v>
          </cell>
          <cell r="U36">
            <v>1000</v>
          </cell>
          <cell r="V36">
            <v>456.16</v>
          </cell>
          <cell r="W36">
            <v>1000</v>
          </cell>
          <cell r="X36">
            <v>2000</v>
          </cell>
        </row>
        <row r="37">
          <cell r="A37">
            <v>2</v>
          </cell>
          <cell r="B37">
            <v>3</v>
          </cell>
          <cell r="C37">
            <v>204</v>
          </cell>
          <cell r="D37" t="str">
            <v>LEPRETRE Lucas</v>
          </cell>
          <cell r="E37" t="str">
            <v>Senior</v>
          </cell>
          <cell r="F37">
            <v>1016045</v>
          </cell>
          <cell r="G37" t="str">
            <v xml:space="preserve">LAMHDF </v>
          </cell>
          <cell r="H37" t="str">
            <v xml:space="preserve">0980 </v>
          </cell>
          <cell r="I37" t="str">
            <v xml:space="preserve"> AEROMODELISME DU TERNOIS</v>
          </cell>
          <cell r="K37">
            <v>379.94</v>
          </cell>
          <cell r="L37">
            <v>940.78</v>
          </cell>
          <cell r="M37">
            <v>413.16</v>
          </cell>
          <cell r="N37">
            <v>1000</v>
          </cell>
          <cell r="O37">
            <v>410.91</v>
          </cell>
          <cell r="P37">
            <v>959</v>
          </cell>
          <cell r="Q37">
            <v>1958.9999999999998</v>
          </cell>
          <cell r="S37">
            <v>979.5</v>
          </cell>
          <cell r="T37">
            <v>437.88</v>
          </cell>
          <cell r="U37">
            <v>964.22</v>
          </cell>
          <cell r="V37">
            <v>417.13</v>
          </cell>
          <cell r="W37">
            <v>914.44</v>
          </cell>
          <cell r="X37">
            <v>1943.7199999999998</v>
          </cell>
        </row>
        <row r="38">
          <cell r="A38">
            <v>3</v>
          </cell>
          <cell r="B38">
            <v>4</v>
          </cell>
          <cell r="C38">
            <v>216</v>
          </cell>
          <cell r="D38" t="str">
            <v>BURNEL Frederic</v>
          </cell>
          <cell r="E38" t="str">
            <v>Senior</v>
          </cell>
          <cell r="F38">
            <v>8908641</v>
          </cell>
          <cell r="G38" t="str">
            <v xml:space="preserve">LAMBRE </v>
          </cell>
          <cell r="H38" t="str">
            <v xml:space="preserve">1524 </v>
          </cell>
          <cell r="I38" t="str">
            <v xml:space="preserve"> MODELE AIR CLUB DU CHANGEON 3.5</v>
          </cell>
          <cell r="K38">
            <v>388.58</v>
          </cell>
          <cell r="L38">
            <v>962.17</v>
          </cell>
          <cell r="M38">
            <v>409.73</v>
          </cell>
          <cell r="N38">
            <v>991.7</v>
          </cell>
          <cell r="O38">
            <v>406.53</v>
          </cell>
          <cell r="P38">
            <v>948.78</v>
          </cell>
          <cell r="Q38">
            <v>1953.8699999999997</v>
          </cell>
          <cell r="S38">
            <v>976.94</v>
          </cell>
          <cell r="T38">
            <v>421.71</v>
          </cell>
          <cell r="U38">
            <v>928.62</v>
          </cell>
          <cell r="V38">
            <v>440.36</v>
          </cell>
          <cell r="W38">
            <v>965.37</v>
          </cell>
          <cell r="X38">
            <v>1942.31</v>
          </cell>
        </row>
        <row r="39">
          <cell r="A39">
            <v>4</v>
          </cell>
          <cell r="B39">
            <v>2</v>
          </cell>
          <cell r="C39">
            <v>211</v>
          </cell>
          <cell r="D39" t="str">
            <v>EHLENBERGER Léo</v>
          </cell>
          <cell r="E39" t="str">
            <v>Senior</v>
          </cell>
          <cell r="F39">
            <v>1302648</v>
          </cell>
          <cell r="G39" t="str">
            <v xml:space="preserve">LAMGE </v>
          </cell>
          <cell r="H39" t="str">
            <v xml:space="preserve">0393 </v>
          </cell>
          <cell r="I39" t="str">
            <v xml:space="preserve"> AERO CLUB DE BRUMATH</v>
          </cell>
          <cell r="K39">
            <v>397.95</v>
          </cell>
          <cell r="L39">
            <v>985.37</v>
          </cell>
          <cell r="M39">
            <v>402.44</v>
          </cell>
          <cell r="N39">
            <v>974.06</v>
          </cell>
          <cell r="O39">
            <v>406.03</v>
          </cell>
          <cell r="P39">
            <v>947.61</v>
          </cell>
          <cell r="Q39">
            <v>1959.4299999999998</v>
          </cell>
          <cell r="S39">
            <v>979.72</v>
          </cell>
          <cell r="T39">
            <v>428.74</v>
          </cell>
          <cell r="U39">
            <v>944.1</v>
          </cell>
          <cell r="V39">
            <v>429.11</v>
          </cell>
          <cell r="W39">
            <v>940.71</v>
          </cell>
          <cell r="X39">
            <v>1923.8200000000002</v>
          </cell>
        </row>
        <row r="40">
          <cell r="A40">
            <v>5</v>
          </cell>
          <cell r="B40">
            <v>5</v>
          </cell>
          <cell r="C40">
            <v>217</v>
          </cell>
          <cell r="D40" t="str">
            <v>CHANDELIER Julien</v>
          </cell>
          <cell r="E40" t="str">
            <v>Senior</v>
          </cell>
          <cell r="F40">
            <v>2000026</v>
          </cell>
          <cell r="G40" t="str">
            <v xml:space="preserve">LAMIF </v>
          </cell>
          <cell r="H40" t="str">
            <v xml:space="preserve">0979 </v>
          </cell>
          <cell r="I40" t="str">
            <v xml:space="preserve"> MODEL CLUB BUXEEN</v>
          </cell>
          <cell r="K40">
            <v>399.33</v>
          </cell>
          <cell r="L40">
            <v>988.79</v>
          </cell>
          <cell r="M40">
            <v>375.43</v>
          </cell>
          <cell r="N40">
            <v>908.68</v>
          </cell>
          <cell r="O40">
            <v>399.54</v>
          </cell>
          <cell r="P40">
            <v>932.46</v>
          </cell>
          <cell r="Q40">
            <v>1921.25</v>
          </cell>
          <cell r="S40">
            <v>960.63</v>
          </cell>
          <cell r="T40">
            <v>301.02</v>
          </cell>
          <cell r="U40">
            <v>662.85</v>
          </cell>
          <cell r="V40">
            <v>370.63</v>
          </cell>
          <cell r="W40">
            <v>812.5</v>
          </cell>
          <cell r="X40">
            <v>1773.13</v>
          </cell>
        </row>
        <row r="41">
          <cell r="A41">
            <v>6</v>
          </cell>
          <cell r="B41">
            <v>6</v>
          </cell>
          <cell r="C41">
            <v>203</v>
          </cell>
          <cell r="D41" t="str">
            <v>LEROY Vincent</v>
          </cell>
          <cell r="E41" t="str">
            <v>Senior</v>
          </cell>
          <cell r="F41">
            <v>1400681</v>
          </cell>
          <cell r="G41" t="str">
            <v xml:space="preserve">LAMIF </v>
          </cell>
          <cell r="H41" t="str">
            <v xml:space="preserve">0978 </v>
          </cell>
          <cell r="I41" t="str">
            <v xml:space="preserve"> MODEL AIR CLUB EPONOIS</v>
          </cell>
          <cell r="K41">
            <v>306.26</v>
          </cell>
          <cell r="L41">
            <v>758.34</v>
          </cell>
          <cell r="M41">
            <v>390.04</v>
          </cell>
          <cell r="N41">
            <v>944.05</v>
          </cell>
          <cell r="O41">
            <v>410.88</v>
          </cell>
          <cell r="P41">
            <v>958.93</v>
          </cell>
          <cell r="Q41">
            <v>1902.9799999999996</v>
          </cell>
        </row>
        <row r="42">
          <cell r="A42">
            <v>7</v>
          </cell>
          <cell r="B42">
            <v>7</v>
          </cell>
          <cell r="C42">
            <v>209</v>
          </cell>
          <cell r="D42" t="str">
            <v>MAGUIN Georges</v>
          </cell>
          <cell r="E42" t="str">
            <v>Senior</v>
          </cell>
          <cell r="F42" t="str">
            <v>0702858</v>
          </cell>
          <cell r="G42" t="str">
            <v xml:space="preserve">LAMGE </v>
          </cell>
          <cell r="H42" t="str">
            <v xml:space="preserve">0060 </v>
          </cell>
          <cell r="I42" t="str">
            <v xml:space="preserve"> LES HELICES DE LIRONVILLE</v>
          </cell>
          <cell r="K42">
            <v>342.52</v>
          </cell>
          <cell r="L42">
            <v>848.12</v>
          </cell>
          <cell r="M42">
            <v>404.01</v>
          </cell>
          <cell r="N42">
            <v>977.86</v>
          </cell>
          <cell r="O42">
            <v>391.78</v>
          </cell>
          <cell r="P42">
            <v>914.35</v>
          </cell>
          <cell r="Q42">
            <v>1892.21</v>
          </cell>
        </row>
        <row r="43">
          <cell r="A43">
            <v>8</v>
          </cell>
          <cell r="B43">
            <v>8</v>
          </cell>
          <cell r="C43">
            <v>213</v>
          </cell>
          <cell r="D43" t="str">
            <v>JOURDAIN Philippe</v>
          </cell>
          <cell r="E43" t="str">
            <v>Senior</v>
          </cell>
          <cell r="F43" t="str">
            <v>0405025</v>
          </cell>
          <cell r="G43" t="str">
            <v xml:space="preserve">LAMNOR </v>
          </cell>
          <cell r="H43" t="str">
            <v xml:space="preserve">0223 </v>
          </cell>
          <cell r="I43" t="str">
            <v xml:space="preserve"> CLUB MODELISTE DE DIEPPE</v>
          </cell>
          <cell r="K43">
            <v>0</v>
          </cell>
          <cell r="L43">
            <v>0</v>
          </cell>
          <cell r="M43">
            <v>385.95</v>
          </cell>
          <cell r="N43">
            <v>934.15</v>
          </cell>
          <cell r="O43">
            <v>396.27</v>
          </cell>
          <cell r="P43">
            <v>924.83</v>
          </cell>
          <cell r="Q43">
            <v>1858.98</v>
          </cell>
        </row>
        <row r="44">
          <cell r="A44">
            <v>9</v>
          </cell>
          <cell r="B44">
            <v>9</v>
          </cell>
          <cell r="C44">
            <v>212</v>
          </cell>
          <cell r="D44" t="str">
            <v>PERON Jean-Luc</v>
          </cell>
          <cell r="E44" t="str">
            <v>Senior</v>
          </cell>
          <cell r="F44">
            <v>1701003</v>
          </cell>
          <cell r="G44" t="str">
            <v xml:space="preserve">LAMCVL </v>
          </cell>
          <cell r="H44" t="str">
            <v xml:space="preserve">0034 </v>
          </cell>
          <cell r="I44" t="str">
            <v xml:space="preserve"> AIR MODELE ISSOUDUN</v>
          </cell>
          <cell r="K44">
            <v>371.89</v>
          </cell>
          <cell r="L44">
            <v>920.84</v>
          </cell>
          <cell r="M44">
            <v>375.94</v>
          </cell>
          <cell r="N44">
            <v>909.92</v>
          </cell>
          <cell r="O44">
            <v>397.03</v>
          </cell>
          <cell r="P44">
            <v>926.61</v>
          </cell>
          <cell r="Q44">
            <v>1847.4499999999998</v>
          </cell>
        </row>
        <row r="45">
          <cell r="A45">
            <v>10</v>
          </cell>
          <cell r="B45">
            <v>10</v>
          </cell>
          <cell r="C45">
            <v>205</v>
          </cell>
          <cell r="D45" t="str">
            <v>VIVET Dany</v>
          </cell>
          <cell r="E45" t="str">
            <v>Senior</v>
          </cell>
          <cell r="F45">
            <v>8500905</v>
          </cell>
          <cell r="G45" t="str">
            <v xml:space="preserve">LAMCVL </v>
          </cell>
          <cell r="H45" t="str">
            <v xml:space="preserve">0162 </v>
          </cell>
          <cell r="I45" t="str">
            <v xml:space="preserve"> CLUB AEROMODELISTE DE BLOIS LE BREUIL</v>
          </cell>
          <cell r="K45">
            <v>376.71</v>
          </cell>
          <cell r="L45">
            <v>932.78</v>
          </cell>
          <cell r="M45">
            <v>344.23</v>
          </cell>
          <cell r="N45">
            <v>833.17</v>
          </cell>
          <cell r="O45">
            <v>390.74</v>
          </cell>
          <cell r="P45">
            <v>911.93</v>
          </cell>
          <cell r="Q45">
            <v>1844.7099999999996</v>
          </cell>
        </row>
        <row r="46">
          <cell r="A46">
            <v>11</v>
          </cell>
          <cell r="B46">
            <v>11</v>
          </cell>
          <cell r="C46">
            <v>219</v>
          </cell>
          <cell r="D46" t="str">
            <v>BOISVIN Sebastien</v>
          </cell>
          <cell r="E46" t="str">
            <v>Senior</v>
          </cell>
          <cell r="F46">
            <v>9802513</v>
          </cell>
          <cell r="G46" t="str">
            <v xml:space="preserve">LAMCVL </v>
          </cell>
          <cell r="H46" t="str">
            <v xml:space="preserve">0776 </v>
          </cell>
          <cell r="I46" t="str">
            <v xml:space="preserve"> LES PETITES AILES RENAUDINES</v>
          </cell>
          <cell r="K46">
            <v>359.38</v>
          </cell>
          <cell r="L46">
            <v>889.87</v>
          </cell>
          <cell r="M46">
            <v>380.58</v>
          </cell>
          <cell r="N46">
            <v>921.15</v>
          </cell>
          <cell r="O46">
            <v>395.58</v>
          </cell>
          <cell r="P46">
            <v>923.22</v>
          </cell>
          <cell r="Q46">
            <v>1844.37</v>
          </cell>
        </row>
        <row r="47">
          <cell r="A47">
            <v>12</v>
          </cell>
          <cell r="B47">
            <v>12</v>
          </cell>
          <cell r="C47">
            <v>215</v>
          </cell>
          <cell r="D47" t="str">
            <v>VANSTEELANDT Carl</v>
          </cell>
          <cell r="E47" t="str">
            <v>Senior</v>
          </cell>
          <cell r="F47">
            <v>2200004</v>
          </cell>
          <cell r="G47" t="str">
            <v xml:space="preserve">LAMOCC </v>
          </cell>
          <cell r="H47" t="str">
            <v xml:space="preserve">1722 </v>
          </cell>
          <cell r="I47" t="str">
            <v xml:space="preserve"> MODÈLES RÉDUITS LES AILES VOLANTES</v>
          </cell>
          <cell r="K47">
            <v>335.97</v>
          </cell>
          <cell r="L47">
            <v>831.9</v>
          </cell>
          <cell r="M47">
            <v>366.76</v>
          </cell>
          <cell r="N47">
            <v>887.7</v>
          </cell>
          <cell r="O47">
            <v>393.74</v>
          </cell>
          <cell r="P47">
            <v>918.93</v>
          </cell>
          <cell r="Q47">
            <v>1806.6299999999997</v>
          </cell>
        </row>
        <row r="48">
          <cell r="A48">
            <v>13</v>
          </cell>
          <cell r="B48">
            <v>13</v>
          </cell>
          <cell r="C48">
            <v>210</v>
          </cell>
          <cell r="D48" t="str">
            <v>WENDLING Jean Claude</v>
          </cell>
          <cell r="E48" t="str">
            <v>Senior</v>
          </cell>
          <cell r="F48">
            <v>9800303</v>
          </cell>
          <cell r="G48" t="str">
            <v xml:space="preserve">LAMGE </v>
          </cell>
          <cell r="H48" t="str">
            <v xml:space="preserve">0741 </v>
          </cell>
          <cell r="I48" t="str">
            <v xml:space="preserve"> CLUB D'AÉROMODÉLISME DE SAVERNE STEINBOURG</v>
          </cell>
          <cell r="K48">
            <v>342.01</v>
          </cell>
          <cell r="L48">
            <v>846.86</v>
          </cell>
          <cell r="M48">
            <v>379.44</v>
          </cell>
          <cell r="N48">
            <v>918.39</v>
          </cell>
          <cell r="O48">
            <v>373.99</v>
          </cell>
          <cell r="P48">
            <v>872.83</v>
          </cell>
          <cell r="Q48">
            <v>1791.2199999999998</v>
          </cell>
        </row>
        <row r="49">
          <cell r="A49">
            <v>14</v>
          </cell>
          <cell r="B49">
            <v>14</v>
          </cell>
          <cell r="C49">
            <v>206</v>
          </cell>
          <cell r="D49" t="str">
            <v>RIBEAUCOUP Jean Marie</v>
          </cell>
          <cell r="E49" t="str">
            <v>Senior</v>
          </cell>
          <cell r="F49">
            <v>8606642</v>
          </cell>
          <cell r="G49" t="str">
            <v xml:space="preserve">LAMHDF </v>
          </cell>
          <cell r="H49" t="str">
            <v xml:space="preserve">0463 </v>
          </cell>
          <cell r="I49" t="str">
            <v xml:space="preserve"> ASS. VALENCIENNOISE D A. M.</v>
          </cell>
          <cell r="K49">
            <v>264.48</v>
          </cell>
          <cell r="L49">
            <v>654.89</v>
          </cell>
          <cell r="M49">
            <v>354.2</v>
          </cell>
          <cell r="N49">
            <v>857.3</v>
          </cell>
          <cell r="O49">
            <v>374.15</v>
          </cell>
          <cell r="P49">
            <v>873.21</v>
          </cell>
          <cell r="Q49">
            <v>1730.5100000000002</v>
          </cell>
        </row>
        <row r="50">
          <cell r="A50">
            <v>15</v>
          </cell>
          <cell r="B50">
            <v>15</v>
          </cell>
          <cell r="C50">
            <v>218</v>
          </cell>
          <cell r="D50" t="str">
            <v>SCHOLLER Daniel</v>
          </cell>
          <cell r="E50" t="str">
            <v>Senior</v>
          </cell>
          <cell r="F50">
            <v>1405080</v>
          </cell>
          <cell r="G50" t="str">
            <v xml:space="preserve">LAMGE </v>
          </cell>
          <cell r="H50" t="str">
            <v xml:space="preserve">0393 </v>
          </cell>
          <cell r="I50" t="str">
            <v xml:space="preserve"> AERO CLUB DE BRUMATH</v>
          </cell>
          <cell r="K50">
            <v>325.95999999999998</v>
          </cell>
          <cell r="L50">
            <v>807.12</v>
          </cell>
          <cell r="M50">
            <v>350.48</v>
          </cell>
          <cell r="N50">
            <v>848.3</v>
          </cell>
          <cell r="O50">
            <v>367.29</v>
          </cell>
          <cell r="P50">
            <v>857.2</v>
          </cell>
          <cell r="Q50">
            <v>1705.5</v>
          </cell>
        </row>
        <row r="51">
          <cell r="A51">
            <v>16</v>
          </cell>
          <cell r="B51">
            <v>16</v>
          </cell>
          <cell r="C51">
            <v>207</v>
          </cell>
          <cell r="D51" t="str">
            <v>ANDRIOT Pascal</v>
          </cell>
          <cell r="E51" t="str">
            <v>Senior</v>
          </cell>
          <cell r="F51">
            <v>1300809</v>
          </cell>
          <cell r="G51" t="str">
            <v xml:space="preserve">LAMBFC </v>
          </cell>
          <cell r="H51" t="str">
            <v xml:space="preserve">0974 </v>
          </cell>
          <cell r="I51" t="str">
            <v xml:space="preserve"> FORMATION A. M. CHALONNAISE</v>
          </cell>
          <cell r="K51">
            <v>0</v>
          </cell>
          <cell r="L51">
            <v>0</v>
          </cell>
          <cell r="M51">
            <v>329.36</v>
          </cell>
          <cell r="N51">
            <v>797.18</v>
          </cell>
          <cell r="O51">
            <v>363.57</v>
          </cell>
          <cell r="P51">
            <v>848.52</v>
          </cell>
          <cell r="Q51">
            <v>1645.6999999999998</v>
          </cell>
        </row>
        <row r="52">
          <cell r="A52">
            <v>17</v>
          </cell>
          <cell r="B52">
            <v>17</v>
          </cell>
          <cell r="C52">
            <v>208</v>
          </cell>
          <cell r="D52" t="str">
            <v>TRAINA Jean-François</v>
          </cell>
          <cell r="E52" t="str">
            <v>Senior</v>
          </cell>
          <cell r="F52">
            <v>1802193</v>
          </cell>
          <cell r="G52" t="str">
            <v xml:space="preserve">LAMOCC </v>
          </cell>
          <cell r="H52" t="str">
            <v xml:space="preserve">1722 </v>
          </cell>
          <cell r="I52" t="str">
            <v xml:space="preserve"> MODÈLES RÉDUITS LES AILES VOLANTES</v>
          </cell>
          <cell r="K52">
            <v>0</v>
          </cell>
          <cell r="L52">
            <v>0</v>
          </cell>
          <cell r="M52">
            <v>275</v>
          </cell>
          <cell r="N52">
            <v>665.61</v>
          </cell>
          <cell r="O52">
            <v>240.36</v>
          </cell>
          <cell r="P52">
            <v>560.96</v>
          </cell>
          <cell r="Q52">
            <v>1226.5700000000002</v>
          </cell>
        </row>
      </sheetData>
      <sheetData sheetId="1">
        <row r="2">
          <cell r="B2" t="str">
            <v xml:space="preserve">13 au 16 Juillet - MACAP </v>
          </cell>
        </row>
        <row r="4">
          <cell r="B4" t="str">
            <v>Catégorie internationale F3A (titre de champion de France)</v>
          </cell>
        </row>
        <row r="5">
          <cell r="B5" t="str">
            <v>Place</v>
          </cell>
          <cell r="C5" t="str">
            <v>#</v>
          </cell>
          <cell r="D5" t="str">
            <v>Nom Prénom</v>
          </cell>
          <cell r="E5" t="str">
            <v>J/S</v>
          </cell>
          <cell r="F5" t="str">
            <v>N° Licence</v>
          </cell>
          <cell r="G5" t="str">
            <v>LAM</v>
          </cell>
          <cell r="H5" t="str">
            <v>N° club</v>
          </cell>
          <cell r="I5" t="str">
            <v>Intitulé du club</v>
          </cell>
        </row>
        <row r="6">
          <cell r="B6">
            <v>1</v>
          </cell>
          <cell r="C6">
            <v>101</v>
          </cell>
          <cell r="D6" t="str">
            <v>CARRIER Stephane</v>
          </cell>
          <cell r="E6" t="str">
            <v>Senior</v>
          </cell>
          <cell r="F6">
            <v>2201048</v>
          </cell>
          <cell r="G6" t="str">
            <v xml:space="preserve">LAMPACA </v>
          </cell>
          <cell r="H6" t="str">
            <v xml:space="preserve">0959 </v>
          </cell>
          <cell r="I6" t="str">
            <v xml:space="preserve"> CLUB AEROMODELISTE REGION ETANG DE BERRE</v>
          </cell>
        </row>
        <row r="7">
          <cell r="B7">
            <v>2</v>
          </cell>
          <cell r="C7">
            <v>86</v>
          </cell>
          <cell r="D7" t="str">
            <v>PAYSANT-LE ROUX Christophe</v>
          </cell>
          <cell r="E7" t="str">
            <v>Senior</v>
          </cell>
          <cell r="F7">
            <v>8409690</v>
          </cell>
          <cell r="G7" t="str">
            <v xml:space="preserve">LAMNOR </v>
          </cell>
          <cell r="H7" t="str">
            <v xml:space="preserve">0967 </v>
          </cell>
          <cell r="I7" t="str">
            <v xml:space="preserve"> HAGUE MODEL AIR CLUB</v>
          </cell>
        </row>
        <row r="8">
          <cell r="B8">
            <v>3</v>
          </cell>
          <cell r="C8">
            <v>92</v>
          </cell>
          <cell r="D8" t="str">
            <v>ENCOGNERE Pierre</v>
          </cell>
          <cell r="E8" t="str">
            <v>Senior</v>
          </cell>
          <cell r="F8">
            <v>9703970</v>
          </cell>
          <cell r="G8" t="str">
            <v xml:space="preserve">LAMNA </v>
          </cell>
          <cell r="H8" t="str">
            <v xml:space="preserve">0773 </v>
          </cell>
          <cell r="I8" t="str">
            <v xml:space="preserve"> AERO MODELES-CLUB DU LIBOURNAIS</v>
          </cell>
        </row>
        <row r="9">
          <cell r="B9">
            <v>4</v>
          </cell>
          <cell r="C9">
            <v>81</v>
          </cell>
          <cell r="D9" t="str">
            <v>PAYSANT-LE ROUX Antonin</v>
          </cell>
          <cell r="E9" t="str">
            <v>Senior</v>
          </cell>
          <cell r="F9">
            <v>1123068</v>
          </cell>
          <cell r="G9" t="str">
            <v xml:space="preserve">LAMNOR </v>
          </cell>
          <cell r="H9" t="str">
            <v xml:space="preserve">0967 </v>
          </cell>
          <cell r="I9" t="str">
            <v xml:space="preserve"> HAGUE MODEL AIR CLUB</v>
          </cell>
        </row>
        <row r="10">
          <cell r="B10">
            <v>5</v>
          </cell>
          <cell r="C10">
            <v>99</v>
          </cell>
          <cell r="D10" t="str">
            <v>LE BESQUE Remi</v>
          </cell>
          <cell r="E10" t="str">
            <v>Senior</v>
          </cell>
          <cell r="F10">
            <v>9802102</v>
          </cell>
          <cell r="G10" t="str">
            <v xml:space="preserve">LAMBRE </v>
          </cell>
          <cell r="H10" t="str">
            <v xml:space="preserve">0167 </v>
          </cell>
          <cell r="I10" t="str">
            <v xml:space="preserve"> AERO 35</v>
          </cell>
        </row>
        <row r="11">
          <cell r="B11">
            <v>6</v>
          </cell>
          <cell r="C11">
            <v>96</v>
          </cell>
          <cell r="D11" t="str">
            <v>AMATI Quentin</v>
          </cell>
          <cell r="E11" t="str">
            <v>Senior</v>
          </cell>
          <cell r="F11">
            <v>1302426</v>
          </cell>
          <cell r="G11" t="str">
            <v xml:space="preserve">LAMNOR </v>
          </cell>
          <cell r="H11" t="str">
            <v xml:space="preserve">0588 </v>
          </cell>
          <cell r="I11" t="str">
            <v xml:space="preserve"> MODEL AIR CLUB CONCHOIS</v>
          </cell>
        </row>
        <row r="12">
          <cell r="B12">
            <v>7</v>
          </cell>
          <cell r="C12">
            <v>85</v>
          </cell>
          <cell r="D12" t="str">
            <v>AMATI Florent</v>
          </cell>
          <cell r="E12" t="str">
            <v>Senior</v>
          </cell>
          <cell r="F12" t="str">
            <v>0505106</v>
          </cell>
          <cell r="G12" t="str">
            <v xml:space="preserve">LAMNOR </v>
          </cell>
          <cell r="H12" t="str">
            <v xml:space="preserve">0588 </v>
          </cell>
          <cell r="I12" t="str">
            <v xml:space="preserve"> MODEL AIR CLUB CONCHOIS</v>
          </cell>
        </row>
        <row r="13">
          <cell r="B13">
            <v>8</v>
          </cell>
          <cell r="C13">
            <v>84</v>
          </cell>
          <cell r="D13" t="str">
            <v>LEAUTE Sebastien</v>
          </cell>
          <cell r="E13" t="str">
            <v>Senior</v>
          </cell>
          <cell r="F13" t="str">
            <v>0202035</v>
          </cell>
          <cell r="G13" t="str">
            <v xml:space="preserve">LAMCVL </v>
          </cell>
          <cell r="H13" t="str">
            <v xml:space="preserve">0776 </v>
          </cell>
          <cell r="I13" t="str">
            <v xml:space="preserve"> LES PETITES AILES RENAUDINES</v>
          </cell>
        </row>
        <row r="14">
          <cell r="B14">
            <v>9</v>
          </cell>
          <cell r="C14">
            <v>89</v>
          </cell>
          <cell r="D14" t="str">
            <v>MOREAUX Jean-Michel</v>
          </cell>
          <cell r="E14" t="str">
            <v>Senior</v>
          </cell>
          <cell r="F14" t="str">
            <v>0604262</v>
          </cell>
          <cell r="G14" t="str">
            <v xml:space="preserve">LAMOCC </v>
          </cell>
          <cell r="H14" t="str">
            <v xml:space="preserve">0498 </v>
          </cell>
          <cell r="I14" t="str">
            <v xml:space="preserve"> CLUB AEROMODELISME EOLE DE MURET</v>
          </cell>
        </row>
        <row r="15">
          <cell r="B15">
            <v>10</v>
          </cell>
          <cell r="C15">
            <v>90</v>
          </cell>
          <cell r="D15" t="str">
            <v>MICHEL Jean-Christian</v>
          </cell>
          <cell r="E15" t="str">
            <v>Senior</v>
          </cell>
          <cell r="F15" t="str">
            <v>0909896</v>
          </cell>
          <cell r="G15" t="str">
            <v xml:space="preserve">LAMGE </v>
          </cell>
          <cell r="H15" t="str">
            <v xml:space="preserve">0386 </v>
          </cell>
          <cell r="I15" t="str">
            <v xml:space="preserve"> LES TEUFS-TEUFS</v>
          </cell>
        </row>
        <row r="16">
          <cell r="B16">
            <v>11</v>
          </cell>
          <cell r="C16">
            <v>91</v>
          </cell>
          <cell r="D16" t="str">
            <v>DEBANS Michel</v>
          </cell>
          <cell r="E16" t="str">
            <v>Senior</v>
          </cell>
          <cell r="F16" t="str">
            <v>0403952</v>
          </cell>
          <cell r="G16" t="str">
            <v xml:space="preserve">LAMOCC </v>
          </cell>
          <cell r="H16" t="str">
            <v xml:space="preserve">0095 </v>
          </cell>
          <cell r="I16" t="str">
            <v xml:space="preserve"> LE PHOENIX A.C. DE THIL</v>
          </cell>
        </row>
        <row r="17">
          <cell r="B17">
            <v>12</v>
          </cell>
          <cell r="C17">
            <v>83</v>
          </cell>
          <cell r="D17" t="str">
            <v>CATALDO Serge</v>
          </cell>
          <cell r="E17" t="str">
            <v>Senior</v>
          </cell>
          <cell r="F17" t="str">
            <v>0606715</v>
          </cell>
          <cell r="G17" t="str">
            <v xml:space="preserve">LAMPACA </v>
          </cell>
          <cell r="H17" t="str">
            <v xml:space="preserve">0842 </v>
          </cell>
          <cell r="I17" t="str">
            <v xml:space="preserve"> MODEL AIR CLUB D AIX EN PROVENCE</v>
          </cell>
        </row>
        <row r="18">
          <cell r="B18">
            <v>13</v>
          </cell>
          <cell r="C18">
            <v>94</v>
          </cell>
          <cell r="D18" t="str">
            <v>GARNIER Frédéric</v>
          </cell>
          <cell r="E18" t="str">
            <v>Senior</v>
          </cell>
          <cell r="F18">
            <v>1404206</v>
          </cell>
          <cell r="G18" t="str">
            <v xml:space="preserve">LAMIF </v>
          </cell>
          <cell r="H18" t="str">
            <v xml:space="preserve">0978 </v>
          </cell>
          <cell r="I18" t="str">
            <v xml:space="preserve"> MODEL AIR CLUB EPONOIS</v>
          </cell>
        </row>
        <row r="19">
          <cell r="B19">
            <v>14</v>
          </cell>
          <cell r="C19">
            <v>93</v>
          </cell>
          <cell r="D19" t="str">
            <v>WEYENBERGH Jordann</v>
          </cell>
          <cell r="E19" t="str">
            <v>Senior</v>
          </cell>
          <cell r="F19" t="str">
            <v>0204324</v>
          </cell>
          <cell r="G19" t="str">
            <v xml:space="preserve">LAMHDF </v>
          </cell>
          <cell r="H19" t="str">
            <v xml:space="preserve">0837 </v>
          </cell>
          <cell r="I19" t="str">
            <v xml:space="preserve"> FLANDRE RADIO MODELISME</v>
          </cell>
        </row>
        <row r="20">
          <cell r="B20">
            <v>15</v>
          </cell>
          <cell r="C20">
            <v>88</v>
          </cell>
          <cell r="D20" t="str">
            <v>FONTAINE Arnaud</v>
          </cell>
          <cell r="E20" t="str">
            <v>Senior</v>
          </cell>
          <cell r="F20" t="str">
            <v>0801314</v>
          </cell>
          <cell r="G20" t="str">
            <v xml:space="preserve">LAMBRE </v>
          </cell>
          <cell r="H20" t="str">
            <v xml:space="preserve">1524 </v>
          </cell>
          <cell r="I20" t="str">
            <v xml:space="preserve"> MODELE AIR CLUB DU CHANGEON 3.5</v>
          </cell>
        </row>
        <row r="21">
          <cell r="B21">
            <v>16</v>
          </cell>
          <cell r="C21">
            <v>100</v>
          </cell>
          <cell r="D21" t="str">
            <v>COSNER Armel</v>
          </cell>
          <cell r="E21" t="str">
            <v>Senior</v>
          </cell>
          <cell r="F21">
            <v>8700752</v>
          </cell>
          <cell r="G21" t="str">
            <v xml:space="preserve">LAMNOR </v>
          </cell>
          <cell r="H21" t="str">
            <v xml:space="preserve">0588 </v>
          </cell>
          <cell r="I21" t="str">
            <v xml:space="preserve"> MODEL AIR CLUB CONCHOIS</v>
          </cell>
        </row>
        <row r="24">
          <cell r="B24" t="str">
            <v>Catégorie nationale B (titre de champion de France)</v>
          </cell>
        </row>
        <row r="25">
          <cell r="B25" t="str">
            <v>Place</v>
          </cell>
          <cell r="C25" t="str">
            <v>#</v>
          </cell>
          <cell r="D25" t="str">
            <v>Nom Prénom</v>
          </cell>
          <cell r="E25" t="str">
            <v>C/J</v>
          </cell>
          <cell r="F25" t="str">
            <v>N° Licence</v>
          </cell>
          <cell r="G25" t="str">
            <v>LAM</v>
          </cell>
          <cell r="H25" t="str">
            <v>N° club</v>
          </cell>
          <cell r="I25" t="str">
            <v>Intitulé du club</v>
          </cell>
        </row>
        <row r="26">
          <cell r="B26">
            <v>1</v>
          </cell>
          <cell r="C26">
            <v>65</v>
          </cell>
          <cell r="D26" t="str">
            <v>HATTAT Armand</v>
          </cell>
          <cell r="E26" t="str">
            <v>Senior</v>
          </cell>
          <cell r="F26">
            <v>2400007</v>
          </cell>
          <cell r="G26" t="str">
            <v xml:space="preserve">LAMGE </v>
          </cell>
          <cell r="H26" t="str">
            <v xml:space="preserve">0289 </v>
          </cell>
          <cell r="I26" t="str">
            <v xml:space="preserve"> LES AILES SPARNACIENNES</v>
          </cell>
        </row>
        <row r="27">
          <cell r="B27">
            <v>2</v>
          </cell>
          <cell r="C27">
            <v>52</v>
          </cell>
          <cell r="D27" t="str">
            <v>LEPRETRE Lucas</v>
          </cell>
          <cell r="E27" t="str">
            <v>Senior</v>
          </cell>
          <cell r="F27">
            <v>1016045</v>
          </cell>
          <cell r="G27" t="str">
            <v xml:space="preserve">LAMHDF </v>
          </cell>
          <cell r="H27" t="str">
            <v xml:space="preserve">0980 </v>
          </cell>
          <cell r="I27" t="str">
            <v xml:space="preserve"> AEROMODELISME DU TERNOIS</v>
          </cell>
        </row>
        <row r="28">
          <cell r="B28">
            <v>3</v>
          </cell>
          <cell r="C28">
            <v>62</v>
          </cell>
          <cell r="D28" t="str">
            <v>BURNEL Frederic</v>
          </cell>
          <cell r="E28" t="str">
            <v>Senior</v>
          </cell>
          <cell r="F28">
            <v>8908641</v>
          </cell>
          <cell r="G28" t="str">
            <v xml:space="preserve">LAMBRE </v>
          </cell>
          <cell r="H28" t="str">
            <v xml:space="preserve">1524 </v>
          </cell>
          <cell r="I28" t="str">
            <v xml:space="preserve"> MODELE AIR CLUB DU CHANGEON 3.5</v>
          </cell>
        </row>
        <row r="29">
          <cell r="B29">
            <v>4</v>
          </cell>
          <cell r="C29">
            <v>66</v>
          </cell>
          <cell r="D29" t="str">
            <v>EHLENBERGER Léo</v>
          </cell>
          <cell r="E29" t="str">
            <v>Senior</v>
          </cell>
          <cell r="F29">
            <v>1302648</v>
          </cell>
          <cell r="G29" t="str">
            <v xml:space="preserve">LAMGE </v>
          </cell>
          <cell r="H29" t="str">
            <v xml:space="preserve">0393 </v>
          </cell>
          <cell r="I29" t="str">
            <v xml:space="preserve"> AERO CLUB DE BRUMATH</v>
          </cell>
        </row>
        <row r="30">
          <cell r="B30">
            <v>5</v>
          </cell>
          <cell r="C30">
            <v>55</v>
          </cell>
          <cell r="D30" t="str">
            <v>CHANDELIER Julien</v>
          </cell>
          <cell r="E30" t="str">
            <v>Senior</v>
          </cell>
          <cell r="F30">
            <v>2000026</v>
          </cell>
          <cell r="G30" t="str">
            <v xml:space="preserve">LAMIF </v>
          </cell>
          <cell r="H30" t="str">
            <v xml:space="preserve">0979 </v>
          </cell>
          <cell r="I30" t="str">
            <v xml:space="preserve"> MODEL CLUB BUXEEN</v>
          </cell>
        </row>
        <row r="31">
          <cell r="B31">
            <v>6</v>
          </cell>
          <cell r="C31">
            <v>57</v>
          </cell>
          <cell r="D31" t="str">
            <v>LEROY Vincent</v>
          </cell>
          <cell r="E31" t="str">
            <v>Senior</v>
          </cell>
          <cell r="F31">
            <v>1400681</v>
          </cell>
          <cell r="G31" t="str">
            <v xml:space="preserve">LAMIF </v>
          </cell>
          <cell r="H31" t="str">
            <v xml:space="preserve">0978 </v>
          </cell>
          <cell r="I31" t="str">
            <v xml:space="preserve"> MODEL AIR CLUB EPONOIS</v>
          </cell>
        </row>
        <row r="32">
          <cell r="B32">
            <v>7</v>
          </cell>
          <cell r="C32">
            <v>63</v>
          </cell>
          <cell r="D32" t="str">
            <v>MAGUIN Georges</v>
          </cell>
          <cell r="E32" t="str">
            <v>Senior</v>
          </cell>
          <cell r="F32" t="str">
            <v>0702858</v>
          </cell>
          <cell r="G32" t="str">
            <v xml:space="preserve">LAMGE </v>
          </cell>
          <cell r="H32" t="str">
            <v xml:space="preserve">0060 </v>
          </cell>
          <cell r="I32" t="str">
            <v xml:space="preserve"> LES HELICES DE LIRONVILLE</v>
          </cell>
        </row>
        <row r="33">
          <cell r="B33">
            <v>8</v>
          </cell>
          <cell r="C33">
            <v>70</v>
          </cell>
          <cell r="D33" t="str">
            <v>JOURDAIN Philippe</v>
          </cell>
          <cell r="E33" t="str">
            <v>Senior</v>
          </cell>
          <cell r="F33" t="str">
            <v>0405025</v>
          </cell>
          <cell r="G33" t="str">
            <v xml:space="preserve">LAMNOR </v>
          </cell>
          <cell r="H33" t="str">
            <v xml:space="preserve">0223 </v>
          </cell>
          <cell r="I33" t="str">
            <v xml:space="preserve"> CLUB MODELISTE DE DIEPPE</v>
          </cell>
        </row>
        <row r="34">
          <cell r="B34">
            <v>9</v>
          </cell>
          <cell r="C34">
            <v>53</v>
          </cell>
          <cell r="D34" t="str">
            <v>PERON Jean-Luc</v>
          </cell>
          <cell r="E34" t="str">
            <v>Senior</v>
          </cell>
          <cell r="F34">
            <v>1701003</v>
          </cell>
          <cell r="G34" t="str">
            <v xml:space="preserve">LAMCVL </v>
          </cell>
          <cell r="H34" t="str">
            <v xml:space="preserve">0034 </v>
          </cell>
          <cell r="I34" t="str">
            <v xml:space="preserve"> AIR MODELE ISSOUDUN</v>
          </cell>
        </row>
        <row r="35">
          <cell r="B35">
            <v>10</v>
          </cell>
          <cell r="C35">
            <v>51</v>
          </cell>
          <cell r="D35" t="str">
            <v>VIVET Dany</v>
          </cell>
          <cell r="E35" t="str">
            <v>Senior</v>
          </cell>
          <cell r="F35">
            <v>8500905</v>
          </cell>
          <cell r="G35" t="str">
            <v xml:space="preserve">LAMCVL </v>
          </cell>
          <cell r="H35" t="str">
            <v xml:space="preserve">0162 </v>
          </cell>
          <cell r="I35" t="str">
            <v xml:space="preserve"> CLUB AEROMODELISTE DE BLOIS LE BREUIL</v>
          </cell>
        </row>
        <row r="36">
          <cell r="B36">
            <v>11</v>
          </cell>
          <cell r="C36">
            <v>58</v>
          </cell>
          <cell r="D36" t="str">
            <v>BOISVIN Sebastien</v>
          </cell>
          <cell r="E36" t="str">
            <v>Senior</v>
          </cell>
          <cell r="F36">
            <v>9802513</v>
          </cell>
          <cell r="G36" t="str">
            <v xml:space="preserve">LAMCVL </v>
          </cell>
          <cell r="H36" t="str">
            <v xml:space="preserve">0776 </v>
          </cell>
          <cell r="I36" t="str">
            <v xml:space="preserve"> LES PETITES AILES RENAUDINES</v>
          </cell>
        </row>
        <row r="37">
          <cell r="B37">
            <v>12</v>
          </cell>
          <cell r="C37">
            <v>69</v>
          </cell>
          <cell r="D37" t="str">
            <v>VANSTEELANDT Carl</v>
          </cell>
          <cell r="E37" t="str">
            <v>Senior</v>
          </cell>
          <cell r="F37">
            <v>2200004</v>
          </cell>
          <cell r="G37" t="str">
            <v xml:space="preserve">LAMOCC </v>
          </cell>
          <cell r="H37" t="str">
            <v xml:space="preserve">1722 </v>
          </cell>
          <cell r="I37" t="str">
            <v xml:space="preserve"> MODÈLES RÉDUITS LES AILES VOLANTES</v>
          </cell>
        </row>
        <row r="38">
          <cell r="B38">
            <v>13</v>
          </cell>
          <cell r="C38">
            <v>54</v>
          </cell>
          <cell r="D38" t="str">
            <v>WENDLING Jean Claude</v>
          </cell>
          <cell r="E38" t="str">
            <v>Senior</v>
          </cell>
          <cell r="F38">
            <v>9800303</v>
          </cell>
          <cell r="G38" t="str">
            <v xml:space="preserve">LAMGE </v>
          </cell>
          <cell r="H38" t="str">
            <v xml:space="preserve">0741 </v>
          </cell>
          <cell r="I38" t="str">
            <v xml:space="preserve"> CLUB D'AÉROMODÉLISME DE SAVERNE STEINBOURG</v>
          </cell>
        </row>
        <row r="39">
          <cell r="B39">
            <v>14</v>
          </cell>
          <cell r="C39">
            <v>56</v>
          </cell>
          <cell r="D39" t="str">
            <v>RIBEAUCOUP Jean Marie</v>
          </cell>
          <cell r="E39" t="str">
            <v>Senior</v>
          </cell>
          <cell r="F39">
            <v>8606642</v>
          </cell>
          <cell r="G39" t="str">
            <v xml:space="preserve">LAMHDF </v>
          </cell>
          <cell r="H39" t="str">
            <v xml:space="preserve">0463 </v>
          </cell>
          <cell r="I39" t="str">
            <v xml:space="preserve"> ASS. VALENCIENNOISE D A. M.</v>
          </cell>
        </row>
        <row r="40">
          <cell r="B40">
            <v>15</v>
          </cell>
          <cell r="C40">
            <v>60</v>
          </cell>
          <cell r="D40" t="str">
            <v>SCHOLLER Daniel</v>
          </cell>
          <cell r="E40" t="str">
            <v>Senior</v>
          </cell>
          <cell r="F40">
            <v>1405080</v>
          </cell>
          <cell r="G40" t="str">
            <v xml:space="preserve">LAMGE </v>
          </cell>
          <cell r="H40" t="str">
            <v xml:space="preserve">0393 </v>
          </cell>
          <cell r="I40" t="str">
            <v xml:space="preserve"> AERO CLUB DE BRUMATH</v>
          </cell>
        </row>
        <row r="41">
          <cell r="B41">
            <v>16</v>
          </cell>
          <cell r="C41">
            <v>61</v>
          </cell>
          <cell r="D41" t="str">
            <v>ANDRIOT Pascal</v>
          </cell>
          <cell r="E41" t="str">
            <v>Senior</v>
          </cell>
          <cell r="F41">
            <v>1300809</v>
          </cell>
          <cell r="G41" t="str">
            <v xml:space="preserve">LAMBFC </v>
          </cell>
          <cell r="H41" t="str">
            <v xml:space="preserve">0974 </v>
          </cell>
          <cell r="I41" t="str">
            <v xml:space="preserve"> FORMATION A. M. CHALONNAISE</v>
          </cell>
        </row>
        <row r="42">
          <cell r="B42">
            <v>17</v>
          </cell>
          <cell r="C42">
            <v>59</v>
          </cell>
          <cell r="D42" t="str">
            <v>TRAINA Jean-François</v>
          </cell>
          <cell r="E42" t="str">
            <v>Senior</v>
          </cell>
          <cell r="F42">
            <v>1802193</v>
          </cell>
          <cell r="G42" t="str">
            <v xml:space="preserve">LAMOCC </v>
          </cell>
          <cell r="H42" t="str">
            <v xml:space="preserve">1722 </v>
          </cell>
          <cell r="I42" t="str">
            <v xml:space="preserve"> MODÈLES RÉDUITS LES AILES VOLANTES</v>
          </cell>
        </row>
        <row r="43">
          <cell r="B43">
            <v>18</v>
          </cell>
          <cell r="C43">
            <v>68</v>
          </cell>
          <cell r="D43" t="str">
            <v>POIDEVIN Roland</v>
          </cell>
          <cell r="E43" t="str">
            <v>Senior</v>
          </cell>
          <cell r="F43">
            <v>8800355</v>
          </cell>
          <cell r="G43" t="str">
            <v xml:space="preserve">LAMIF </v>
          </cell>
          <cell r="H43" t="str">
            <v xml:space="preserve">0978 </v>
          </cell>
          <cell r="I43" t="str">
            <v xml:space="preserve"> MODEL AIR CLUB EPONOIS</v>
          </cell>
        </row>
        <row r="44">
          <cell r="B44">
            <v>19</v>
          </cell>
          <cell r="C44">
            <v>67</v>
          </cell>
          <cell r="D44" t="str">
            <v>LAIR Michel</v>
          </cell>
          <cell r="E44" t="str">
            <v>Senior</v>
          </cell>
          <cell r="F44">
            <v>1121284</v>
          </cell>
          <cell r="G44" t="str">
            <v xml:space="preserve">LAMPACA </v>
          </cell>
          <cell r="H44" t="str">
            <v xml:space="preserve">0964 </v>
          </cell>
          <cell r="I44" t="str">
            <v xml:space="preserve"> AMICALE DES MODELISTES SIGNOIS PAUL RICARD</v>
          </cell>
        </row>
        <row r="46">
          <cell r="B46" t="str">
            <v>Catégorie nationale A (titre de champion national)</v>
          </cell>
        </row>
        <row r="47">
          <cell r="B47" t="str">
            <v>Place</v>
          </cell>
          <cell r="C47" t="str">
            <v>#</v>
          </cell>
          <cell r="D47" t="str">
            <v>Nom Prénom</v>
          </cell>
          <cell r="E47" t="str">
            <v>C/J</v>
          </cell>
          <cell r="F47" t="str">
            <v>N° Licence</v>
          </cell>
          <cell r="G47" t="str">
            <v>LAM</v>
          </cell>
          <cell r="H47" t="str">
            <v>N° club</v>
          </cell>
          <cell r="I47" t="str">
            <v>Intitulé du club</v>
          </cell>
        </row>
        <row r="48">
          <cell r="B48">
            <v>1</v>
          </cell>
          <cell r="C48">
            <v>31</v>
          </cell>
          <cell r="D48" t="str">
            <v>RUFFINO Marco</v>
          </cell>
          <cell r="E48" t="str">
            <v>Senior</v>
          </cell>
          <cell r="F48">
            <v>1500126</v>
          </cell>
          <cell r="G48" t="str">
            <v xml:space="preserve">LAMHDF </v>
          </cell>
          <cell r="H48" t="str">
            <v xml:space="preserve">0837 </v>
          </cell>
          <cell r="I48" t="str">
            <v xml:space="preserve"> FLANDRE RADIO MODELISME</v>
          </cell>
        </row>
        <row r="49">
          <cell r="B49">
            <v>2</v>
          </cell>
          <cell r="C49">
            <v>23</v>
          </cell>
          <cell r="D49" t="str">
            <v>CAIA Jean Charles</v>
          </cell>
          <cell r="E49" t="str">
            <v>Senior</v>
          </cell>
          <cell r="F49" t="str">
            <v>0805987</v>
          </cell>
          <cell r="G49" t="str">
            <v xml:space="preserve">LAMCVL </v>
          </cell>
          <cell r="H49" t="str">
            <v xml:space="preserve">0111 </v>
          </cell>
          <cell r="I49" t="str">
            <v xml:space="preserve"> MODELE AIR CLUB CASTRAIS</v>
          </cell>
        </row>
        <row r="50">
          <cell r="B50">
            <v>3</v>
          </cell>
          <cell r="C50">
            <v>32</v>
          </cell>
          <cell r="D50" t="str">
            <v>SIMONIN Tony</v>
          </cell>
          <cell r="E50" t="str">
            <v>Senior</v>
          </cell>
          <cell r="F50" t="str">
            <v>0702433</v>
          </cell>
          <cell r="G50" t="str">
            <v xml:space="preserve">LAMHDF </v>
          </cell>
          <cell r="H50" t="str">
            <v xml:space="preserve">0837 </v>
          </cell>
          <cell r="I50" t="str">
            <v xml:space="preserve"> FLANDRE RADIO MODELISME</v>
          </cell>
        </row>
        <row r="51">
          <cell r="B51">
            <v>4</v>
          </cell>
          <cell r="C51">
            <v>27</v>
          </cell>
          <cell r="D51" t="str">
            <v>IMBERT Marc Henri</v>
          </cell>
          <cell r="E51" t="str">
            <v>Junior</v>
          </cell>
          <cell r="F51">
            <v>2100489</v>
          </cell>
          <cell r="G51" t="str">
            <v xml:space="preserve">LAMHDF </v>
          </cell>
          <cell r="H51" t="str">
            <v xml:space="preserve">0108 </v>
          </cell>
          <cell r="I51" t="str">
            <v xml:space="preserve"> AERO CLUB D'ALBERT MEAULTE MAURICE WEISS</v>
          </cell>
        </row>
        <row r="52">
          <cell r="B52">
            <v>5</v>
          </cell>
          <cell r="C52">
            <v>30</v>
          </cell>
          <cell r="D52" t="str">
            <v>NEEL Pascal</v>
          </cell>
          <cell r="E52" t="str">
            <v>Senior</v>
          </cell>
          <cell r="F52">
            <v>8409689</v>
          </cell>
          <cell r="G52" t="str">
            <v xml:space="preserve">LAMNOR </v>
          </cell>
          <cell r="H52" t="str">
            <v xml:space="preserve">0967 </v>
          </cell>
          <cell r="I52" t="str">
            <v xml:space="preserve"> HAGUE MODEL AIR CLUB</v>
          </cell>
        </row>
      </sheetData>
      <sheetData sheetId="2">
        <row r="2">
          <cell r="A2">
            <v>1</v>
          </cell>
          <cell r="B2">
            <v>9602370</v>
          </cell>
          <cell r="C2" t="str">
            <v>Monsieur</v>
          </cell>
          <cell r="D2" t="str">
            <v>DAGUER</v>
          </cell>
          <cell r="E2" t="str">
            <v>Gilbert</v>
          </cell>
          <cell r="F2" t="str">
            <v>04/08/1956</v>
          </cell>
          <cell r="G2" t="str">
            <v>Masculin</v>
          </cell>
          <cell r="H2" t="str">
            <v>RUE GUY DE MAUPASSANT, 28</v>
          </cell>
          <cell r="I2">
            <v>61700</v>
          </cell>
          <cell r="J2" t="str">
            <v>Avrilly</v>
          </cell>
          <cell r="K2" t="str">
            <v>gilbert.daguer@orange.fr</v>
          </cell>
          <cell r="L2" t="str">
            <v>06 85 36 06 18</v>
          </cell>
          <cell r="N2" t="str">
            <v>LAMNOR - LAM NORMANDIE</v>
          </cell>
          <cell r="O2" t="str">
            <v>DEPT061 - ORNE</v>
          </cell>
          <cell r="P2" t="str">
            <v>0025 - ESCADRILLE DES CEDRES - ACBN-EC</v>
          </cell>
          <cell r="Q2" t="str">
            <v>Senior</v>
          </cell>
          <cell r="R2" t="str">
            <v>Championnat de France Avion de voltige RC</v>
          </cell>
          <cell r="S2" t="str">
            <v>Catégorie nationale A</v>
          </cell>
          <cell r="U2" t="str">
            <v>Championnat de France Avion de voltige RC</v>
          </cell>
          <cell r="V2" t="str">
            <v>22/08/2024</v>
          </cell>
          <cell r="W2" t="str">
            <v>25/08/2024</v>
          </cell>
          <cell r="X2" t="str">
            <v>0967 - HAGUE MODEL AIR CLUB</v>
          </cell>
          <cell r="Y2">
            <v>50100</v>
          </cell>
          <cell r="Z2" t="str">
            <v>CHERBOURG-EN-COTENTIN</v>
          </cell>
          <cell r="AA2" t="str">
            <v>Principale</v>
          </cell>
          <cell r="AB2" t="str">
            <v>09/07/2024</v>
          </cell>
          <cell r="AC2" t="str">
            <v>Active</v>
          </cell>
        </row>
        <row r="3">
          <cell r="A3">
            <v>2</v>
          </cell>
          <cell r="B3" t="str">
            <v>0702433</v>
          </cell>
          <cell r="C3" t="str">
            <v>Monsieur</v>
          </cell>
          <cell r="D3" t="str">
            <v>SIMONIN</v>
          </cell>
          <cell r="E3" t="str">
            <v>Tony</v>
          </cell>
          <cell r="F3" t="str">
            <v>12/09/1978</v>
          </cell>
          <cell r="G3" t="str">
            <v>Masculin</v>
          </cell>
          <cell r="H3" t="str">
            <v>450 RUE DE MARQUETTE</v>
          </cell>
          <cell r="I3">
            <v>59118</v>
          </cell>
          <cell r="J3" t="str">
            <v>Wambrechies</v>
          </cell>
          <cell r="K3" t="str">
            <v>tony.simonin@yahoo.fr</v>
          </cell>
          <cell r="N3" t="str">
            <v>LAMHDF - LAM HAUTS DE FRANCE</v>
          </cell>
          <cell r="O3" t="str">
            <v>CDAM059 - NORD</v>
          </cell>
          <cell r="P3" t="str">
            <v>0837 - FLANDRE RADIO MODELISME</v>
          </cell>
          <cell r="Q3" t="str">
            <v>Senior</v>
          </cell>
          <cell r="R3" t="str">
            <v>Championnat de France Avion de voltige RC</v>
          </cell>
          <cell r="S3" t="str">
            <v>Catégorie nationale A</v>
          </cell>
          <cell r="U3" t="str">
            <v>Championnat de France Avion de voltige RC</v>
          </cell>
          <cell r="V3" t="str">
            <v>22/08/2024</v>
          </cell>
          <cell r="W3" t="str">
            <v>25/08/2024</v>
          </cell>
          <cell r="X3" t="str">
            <v>0967 - HAGUE MODEL AIR CLUB</v>
          </cell>
          <cell r="Y3">
            <v>50100</v>
          </cell>
          <cell r="Z3" t="str">
            <v>CHERBOURG-EN-COTENTIN</v>
          </cell>
          <cell r="AA3" t="str">
            <v>Principale</v>
          </cell>
          <cell r="AB3" t="str">
            <v>31/07/2024</v>
          </cell>
          <cell r="AC3" t="str">
            <v>Active</v>
          </cell>
        </row>
        <row r="4">
          <cell r="A4">
            <v>3</v>
          </cell>
          <cell r="B4">
            <v>1500126</v>
          </cell>
          <cell r="C4" t="str">
            <v>Monsieur</v>
          </cell>
          <cell r="D4" t="str">
            <v>RUFFINO</v>
          </cell>
          <cell r="E4" t="str">
            <v>Marco</v>
          </cell>
          <cell r="F4" t="str">
            <v>08/09/1971</v>
          </cell>
          <cell r="G4" t="str">
            <v>Masculin</v>
          </cell>
          <cell r="H4" t="str">
            <v>55 DOMAINE DE LA VIGNE</v>
          </cell>
          <cell r="I4">
            <v>59910</v>
          </cell>
          <cell r="J4" t="str">
            <v>Bondues</v>
          </cell>
          <cell r="K4" t="str">
            <v>m.ruffino@libertysurf.fr</v>
          </cell>
          <cell r="L4" t="str">
            <v>06 11 30 57 17</v>
          </cell>
          <cell r="N4" t="str">
            <v>LAMHDF - LAM HAUTS DE FRANCE</v>
          </cell>
          <cell r="O4" t="str">
            <v>CDAM059 - NORD</v>
          </cell>
          <cell r="P4" t="str">
            <v>0837 - FLANDRE RADIO MODELISME</v>
          </cell>
          <cell r="Q4" t="str">
            <v>Senior</v>
          </cell>
          <cell r="R4" t="str">
            <v>Championnat de France Avion de voltige RC</v>
          </cell>
          <cell r="S4" t="str">
            <v>Catégorie nationale A</v>
          </cell>
          <cell r="U4" t="str">
            <v>Championnat de France Avion de voltige RC</v>
          </cell>
          <cell r="V4" t="str">
            <v>22/08/2024</v>
          </cell>
          <cell r="W4" t="str">
            <v>25/08/2024</v>
          </cell>
          <cell r="X4" t="str">
            <v>0967 - HAGUE MODEL AIR CLUB</v>
          </cell>
          <cell r="Y4">
            <v>50100</v>
          </cell>
          <cell r="Z4" t="str">
            <v>CHERBOURG-EN-COTENTIN</v>
          </cell>
          <cell r="AA4" t="str">
            <v>Principale</v>
          </cell>
          <cell r="AB4" t="str">
            <v>25/06/2024</v>
          </cell>
          <cell r="AC4" t="str">
            <v>Active</v>
          </cell>
        </row>
        <row r="5">
          <cell r="A5">
            <v>4</v>
          </cell>
          <cell r="B5" t="str">
            <v>0805987</v>
          </cell>
          <cell r="C5" t="str">
            <v>Monsieur</v>
          </cell>
          <cell r="D5" t="str">
            <v>CAIA</v>
          </cell>
          <cell r="E5" t="str">
            <v>Jean Charles</v>
          </cell>
          <cell r="F5" t="str">
            <v>23/06/1957</v>
          </cell>
          <cell r="G5" t="str">
            <v>Masculin</v>
          </cell>
          <cell r="H5" t="str">
            <v>3 ROUTE DE VICQ EXEMPLET</v>
          </cell>
          <cell r="I5">
            <v>18370</v>
          </cell>
          <cell r="J5" t="str">
            <v>CHÂTEAUMEILLANT</v>
          </cell>
          <cell r="K5" t="str">
            <v>jean-charles.caia@orange.fr</v>
          </cell>
          <cell r="L5" t="str">
            <v>02 48 61 87 55</v>
          </cell>
          <cell r="N5" t="str">
            <v>LAMCVL - LAM CENTRE VAL DE LOIRE</v>
          </cell>
          <cell r="O5" t="str">
            <v>DEPT036 - INDRE</v>
          </cell>
          <cell r="P5" t="str">
            <v>0111 - MODELE AIR CLUB CASTRAIS</v>
          </cell>
          <cell r="Q5" t="str">
            <v>Senior</v>
          </cell>
          <cell r="R5" t="str">
            <v>Championnat de France Avion de voltige RC</v>
          </cell>
          <cell r="S5" t="str">
            <v>Catégorie nationale A</v>
          </cell>
          <cell r="U5" t="str">
            <v>Championnat de France Avion de voltige RC</v>
          </cell>
          <cell r="V5" t="str">
            <v>22/08/2024</v>
          </cell>
          <cell r="W5" t="str">
            <v>25/08/2024</v>
          </cell>
          <cell r="X5" t="str">
            <v>0967 - HAGUE MODEL AIR CLUB</v>
          </cell>
          <cell r="Y5">
            <v>50100</v>
          </cell>
          <cell r="Z5" t="str">
            <v>CHERBOURG-EN-COTENTIN</v>
          </cell>
          <cell r="AA5" t="str">
            <v>Principale</v>
          </cell>
          <cell r="AB5" t="str">
            <v>19/07/2024</v>
          </cell>
          <cell r="AC5" t="str">
            <v>Active</v>
          </cell>
        </row>
        <row r="6">
          <cell r="A6">
            <v>5</v>
          </cell>
          <cell r="B6">
            <v>8409689</v>
          </cell>
          <cell r="C6" t="str">
            <v>Monsieur</v>
          </cell>
          <cell r="D6" t="str">
            <v>NEEL</v>
          </cell>
          <cell r="E6" t="str">
            <v>Pascal</v>
          </cell>
          <cell r="F6" t="str">
            <v>07/08/1954</v>
          </cell>
          <cell r="G6" t="str">
            <v>Masculin</v>
          </cell>
          <cell r="H6" t="str">
            <v>79 CHASSE DE LA MADELEINE</v>
          </cell>
          <cell r="I6">
            <v>50110</v>
          </cell>
          <cell r="J6" t="str">
            <v>Bretteville</v>
          </cell>
          <cell r="K6" t="str">
            <v>pascal.neel54@gmail.com</v>
          </cell>
          <cell r="N6" t="str">
            <v>LAMNOR - LAM NORMANDIE</v>
          </cell>
          <cell r="O6" t="str">
            <v>DEPT050 - MANCHE</v>
          </cell>
          <cell r="P6" t="str">
            <v>0967 - HAGUE MODEL AIR CLUB</v>
          </cell>
          <cell r="Q6" t="str">
            <v>Senior</v>
          </cell>
          <cell r="R6" t="str">
            <v>Championnat de France Avion de voltige RC</v>
          </cell>
          <cell r="S6" t="str">
            <v>Catégorie nationale A</v>
          </cell>
          <cell r="U6" t="str">
            <v>Championnat de France Avion de voltige RC</v>
          </cell>
          <cell r="V6" t="str">
            <v>22/08/2024</v>
          </cell>
          <cell r="W6" t="str">
            <v>25/08/2024</v>
          </cell>
          <cell r="X6" t="str">
            <v>0967 - HAGUE MODEL AIR CLUB</v>
          </cell>
          <cell r="Y6">
            <v>50100</v>
          </cell>
          <cell r="Z6" t="str">
            <v>CHERBOURG-EN-COTENTIN</v>
          </cell>
          <cell r="AA6" t="str">
            <v>Principale</v>
          </cell>
          <cell r="AB6" t="str">
            <v>15/07/2024</v>
          </cell>
          <cell r="AC6" t="str">
            <v>Active</v>
          </cell>
        </row>
        <row r="7">
          <cell r="A7">
            <v>6</v>
          </cell>
          <cell r="B7">
            <v>2100489</v>
          </cell>
          <cell r="C7" t="str">
            <v>Monsieur</v>
          </cell>
          <cell r="D7" t="str">
            <v>IMBERT</v>
          </cell>
          <cell r="E7" t="str">
            <v>Marc Henri</v>
          </cell>
          <cell r="F7" t="str">
            <v>03/12/2010</v>
          </cell>
          <cell r="G7" t="str">
            <v>Masculin</v>
          </cell>
          <cell r="H7" t="str">
            <v>21 BIS RUE JULES VERNE</v>
          </cell>
          <cell r="I7">
            <v>80300</v>
          </cell>
          <cell r="J7" t="str">
            <v>Warloy-Baillon</v>
          </cell>
          <cell r="K7" t="str">
            <v>grinchon@free.fr</v>
          </cell>
          <cell r="N7" t="str">
            <v>LAMHDF - LAM HAUTS DE FRANCE</v>
          </cell>
          <cell r="O7" t="str">
            <v>DEPT080 - SOMME</v>
          </cell>
          <cell r="P7" t="str">
            <v>0108 - AERO CLUB D'ALBERT MEAULTE MAURICE WEISS</v>
          </cell>
          <cell r="Q7" t="str">
            <v>Junior</v>
          </cell>
          <cell r="R7" t="str">
            <v>Championnat de France Avion de voltige RC</v>
          </cell>
          <cell r="S7" t="str">
            <v>Catégorie nationale A</v>
          </cell>
          <cell r="U7" t="str">
            <v>Championnat de France Avion de voltige RC</v>
          </cell>
          <cell r="V7" t="str">
            <v>22/08/2024</v>
          </cell>
          <cell r="W7" t="str">
            <v>25/08/2024</v>
          </cell>
          <cell r="X7" t="str">
            <v>0967 - HAGUE MODEL AIR CLUB</v>
          </cell>
          <cell r="Y7">
            <v>50100</v>
          </cell>
          <cell r="Z7" t="str">
            <v>CHERBOURG-EN-COTENTIN</v>
          </cell>
          <cell r="AA7" t="str">
            <v>Principale</v>
          </cell>
          <cell r="AB7" t="str">
            <v>10/07/2024</v>
          </cell>
          <cell r="AC7" t="str">
            <v>Active</v>
          </cell>
        </row>
        <row r="8">
          <cell r="A8">
            <v>201</v>
          </cell>
          <cell r="B8">
            <v>2400007</v>
          </cell>
          <cell r="C8" t="str">
            <v>Monsieur</v>
          </cell>
          <cell r="D8" t="str">
            <v>HATTAT</v>
          </cell>
          <cell r="E8" t="str">
            <v>Armand</v>
          </cell>
          <cell r="F8" t="str">
            <v>20/12/1982</v>
          </cell>
          <cell r="G8" t="str">
            <v>Masculin</v>
          </cell>
          <cell r="H8" t="str">
            <v>35 RUE DE BEL AIR</v>
          </cell>
          <cell r="I8">
            <v>51200</v>
          </cell>
          <cell r="J8" t="str">
            <v>ÉPERNAY</v>
          </cell>
          <cell r="K8" t="str">
            <v>ahattatmob@gmail.com</v>
          </cell>
          <cell r="N8" t="str">
            <v>LAMGE - LAM GRAND EST</v>
          </cell>
          <cell r="O8" t="str">
            <v>DEPT051 - MARNE</v>
          </cell>
          <cell r="P8" t="str">
            <v>0289 - LES AILES SPARNACIENNES</v>
          </cell>
          <cell r="Q8" t="str">
            <v>Senior</v>
          </cell>
          <cell r="R8" t="str">
            <v>Championnat de France Avion de voltige RC</v>
          </cell>
          <cell r="S8" t="str">
            <v>Catégorie nationale B</v>
          </cell>
          <cell r="U8" t="str">
            <v>Championnat de France Avion de voltige RC</v>
          </cell>
          <cell r="V8" t="str">
            <v>22/08/2024</v>
          </cell>
          <cell r="W8" t="str">
            <v>25/08/2024</v>
          </cell>
          <cell r="X8" t="str">
            <v>0967 - HAGUE MODEL AIR CLUB</v>
          </cell>
          <cell r="Y8">
            <v>50100</v>
          </cell>
          <cell r="Z8" t="str">
            <v>CHERBOURG-EN-COTENTIN</v>
          </cell>
          <cell r="AA8" t="str">
            <v>Principale</v>
          </cell>
          <cell r="AB8" t="str">
            <v>06/07/2024</v>
          </cell>
          <cell r="AC8" t="str">
            <v>Active</v>
          </cell>
        </row>
        <row r="9">
          <cell r="A9">
            <v>202</v>
          </cell>
          <cell r="B9">
            <v>1121284</v>
          </cell>
          <cell r="C9" t="str">
            <v>Monsieur</v>
          </cell>
          <cell r="D9" t="str">
            <v>LAIR</v>
          </cell>
          <cell r="E9" t="str">
            <v>Michel</v>
          </cell>
          <cell r="F9" t="str">
            <v>08/04/1952</v>
          </cell>
          <cell r="G9" t="str">
            <v>Masculin</v>
          </cell>
          <cell r="H9" t="str">
            <v>127 RUE JEAN CARBONE</v>
          </cell>
          <cell r="I9">
            <v>83110</v>
          </cell>
          <cell r="J9" t="str">
            <v>SANARY-SUR-MER</v>
          </cell>
          <cell r="K9" t="str">
            <v>lemaildemoramora@gmail.com</v>
          </cell>
          <cell r="N9" t="str">
            <v>LAMPACA - LAM PROVENCE ALPES COTE D'AZUR</v>
          </cell>
          <cell r="O9" t="str">
            <v>DEPT083 - DEPT VAR</v>
          </cell>
          <cell r="P9" t="str">
            <v>0964 - AMICALE DES MODELISTES SIGNOIS PAUL RICARD</v>
          </cell>
          <cell r="Q9" t="str">
            <v>Senior</v>
          </cell>
          <cell r="R9" t="str">
            <v>Championnat de France Avion de voltige RC</v>
          </cell>
          <cell r="S9" t="str">
            <v>Catégorie nationale B</v>
          </cell>
          <cell r="U9" t="str">
            <v>Championnat de France Avion de voltige RC</v>
          </cell>
          <cell r="V9" t="str">
            <v>22/08/2024</v>
          </cell>
          <cell r="W9" t="str">
            <v>25/08/2024</v>
          </cell>
          <cell r="X9" t="str">
            <v>0967 - HAGUE MODEL AIR CLUB</v>
          </cell>
          <cell r="Y9">
            <v>50100</v>
          </cell>
          <cell r="Z9" t="str">
            <v>CHERBOURG-EN-COTENTIN</v>
          </cell>
          <cell r="AA9" t="str">
            <v>Principale</v>
          </cell>
          <cell r="AB9" t="str">
            <v>06/07/2024</v>
          </cell>
          <cell r="AC9" t="str">
            <v>Active</v>
          </cell>
        </row>
        <row r="10">
          <cell r="A10">
            <v>203</v>
          </cell>
          <cell r="B10">
            <v>1400681</v>
          </cell>
          <cell r="C10" t="str">
            <v>Monsieur</v>
          </cell>
          <cell r="D10" t="str">
            <v>LEROY</v>
          </cell>
          <cell r="E10" t="str">
            <v>Vincent</v>
          </cell>
          <cell r="F10" t="str">
            <v>25/01/1976</v>
          </cell>
          <cell r="G10" t="str">
            <v>Masculin</v>
          </cell>
          <cell r="H10" t="str">
            <v>8 PLACE PHILIPPE LE BEL</v>
          </cell>
          <cell r="I10">
            <v>78990</v>
          </cell>
          <cell r="J10" t="str">
            <v>Élancourt</v>
          </cell>
          <cell r="K10" t="str">
            <v>vincent_leroy@yahoo.fr</v>
          </cell>
          <cell r="N10" t="str">
            <v>LAMIF - LAM ILE DE FRANCE</v>
          </cell>
          <cell r="O10" t="str">
            <v>CDAM078 - CDAM YVELINES</v>
          </cell>
          <cell r="P10" t="str">
            <v>0978 - MODEL AIR CLUB EPONOIS</v>
          </cell>
          <cell r="Q10" t="str">
            <v>Senior</v>
          </cell>
          <cell r="R10" t="str">
            <v>Championnat de France Avion de voltige RC</v>
          </cell>
          <cell r="S10" t="str">
            <v>Catégorie nationale B</v>
          </cell>
          <cell r="U10" t="str">
            <v>Championnat de France Avion de voltige RC</v>
          </cell>
          <cell r="V10" t="str">
            <v>22/08/2024</v>
          </cell>
          <cell r="W10" t="str">
            <v>25/08/2024</v>
          </cell>
          <cell r="X10" t="str">
            <v>0967 - HAGUE MODEL AIR CLUB</v>
          </cell>
          <cell r="Y10">
            <v>50100</v>
          </cell>
          <cell r="Z10" t="str">
            <v>CHERBOURG-EN-COTENTIN</v>
          </cell>
          <cell r="AA10" t="str">
            <v>Principale</v>
          </cell>
          <cell r="AB10" t="str">
            <v>23/07/2024</v>
          </cell>
          <cell r="AC10" t="str">
            <v>Active</v>
          </cell>
        </row>
        <row r="11">
          <cell r="A11">
            <v>204</v>
          </cell>
          <cell r="B11">
            <v>1016045</v>
          </cell>
          <cell r="C11" t="str">
            <v>Monsieur</v>
          </cell>
          <cell r="D11" t="str">
            <v>LEPRETRE</v>
          </cell>
          <cell r="E11" t="str">
            <v>Lucas</v>
          </cell>
          <cell r="F11" t="str">
            <v>26/07/1998</v>
          </cell>
          <cell r="G11" t="str">
            <v>Masculin</v>
          </cell>
          <cell r="H11" t="str">
            <v>41 BIS RUE PRINCIPALE</v>
          </cell>
          <cell r="I11">
            <v>62130</v>
          </cell>
          <cell r="J11" t="str">
            <v>Herlincourt</v>
          </cell>
          <cell r="K11" t="str">
            <v>lepretre.lucas@orange.fr</v>
          </cell>
          <cell r="L11" t="str">
            <v>03 21 47 26 33</v>
          </cell>
          <cell r="N11" t="str">
            <v>LAMHDF - LAM HAUTS DE FRANCE</v>
          </cell>
          <cell r="O11" t="str">
            <v>CDAM062 - PAS-DE-CALAIS</v>
          </cell>
          <cell r="P11" t="str">
            <v>0980 - AEROMODELISME DU TERNOIS</v>
          </cell>
          <cell r="Q11" t="str">
            <v>Senior</v>
          </cell>
          <cell r="R11" t="str">
            <v>Championnat de France Avion de voltige RC</v>
          </cell>
          <cell r="S11" t="str">
            <v>Catégorie nationale B</v>
          </cell>
          <cell r="U11" t="str">
            <v>Championnat de France Avion de voltige RC</v>
          </cell>
          <cell r="V11" t="str">
            <v>22/08/2024</v>
          </cell>
          <cell r="W11" t="str">
            <v>25/08/2024</v>
          </cell>
          <cell r="X11" t="str">
            <v>0967 - HAGUE MODEL AIR CLUB</v>
          </cell>
          <cell r="Y11">
            <v>50100</v>
          </cell>
          <cell r="Z11" t="str">
            <v>CHERBOURG-EN-COTENTIN</v>
          </cell>
          <cell r="AA11" t="str">
            <v>Principale</v>
          </cell>
          <cell r="AB11" t="str">
            <v>16/07/2024</v>
          </cell>
          <cell r="AC11" t="str">
            <v>Active</v>
          </cell>
        </row>
        <row r="12">
          <cell r="A12">
            <v>205</v>
          </cell>
          <cell r="B12">
            <v>8500905</v>
          </cell>
          <cell r="C12" t="str">
            <v>Monsieur</v>
          </cell>
          <cell r="D12" t="str">
            <v>VIVET</v>
          </cell>
          <cell r="E12" t="str">
            <v>Dany</v>
          </cell>
          <cell r="F12" t="str">
            <v>30/03/1954</v>
          </cell>
          <cell r="G12" t="str">
            <v>Masculin</v>
          </cell>
          <cell r="H12" t="str">
            <v>4 RUE HAUT DE BORDEBEURRE</v>
          </cell>
          <cell r="I12">
            <v>41100</v>
          </cell>
          <cell r="J12" t="str">
            <v>MARCILLY-EN-BEAUCE</v>
          </cell>
          <cell r="K12" t="str">
            <v>gael.vivet@wanadoo.fr</v>
          </cell>
          <cell r="N12" t="str">
            <v>LAMCVL - LAM CENTRE VAL DE LOIRE</v>
          </cell>
          <cell r="O12" t="str">
            <v>DEPT041 - LOIR-ET-CHER</v>
          </cell>
          <cell r="P12" t="str">
            <v>0162 - CLUB AEROMODELISTE DE BLOIS LE BREUIL</v>
          </cell>
          <cell r="Q12" t="str">
            <v>Senior</v>
          </cell>
          <cell r="R12" t="str">
            <v>Championnat de France Avion de voltige RC</v>
          </cell>
          <cell r="S12" t="str">
            <v>Catégorie nationale B</v>
          </cell>
          <cell r="U12" t="str">
            <v>Championnat de France Avion de voltige RC</v>
          </cell>
          <cell r="V12" t="str">
            <v>22/08/2024</v>
          </cell>
          <cell r="W12" t="str">
            <v>25/08/2024</v>
          </cell>
          <cell r="X12" t="str">
            <v>0967 - HAGUE MODEL AIR CLUB</v>
          </cell>
          <cell r="Y12">
            <v>50100</v>
          </cell>
          <cell r="Z12" t="str">
            <v>CHERBOURG-EN-COTENTIN</v>
          </cell>
          <cell r="AA12" t="str">
            <v>Principale</v>
          </cell>
          <cell r="AB12" t="str">
            <v>09/07/2024</v>
          </cell>
          <cell r="AC12" t="str">
            <v>Active</v>
          </cell>
        </row>
        <row r="13">
          <cell r="A13">
            <v>206</v>
          </cell>
          <cell r="B13">
            <v>8606642</v>
          </cell>
          <cell r="C13" t="str">
            <v>Monsieur</v>
          </cell>
          <cell r="D13" t="str">
            <v>RIBEAUCOUP</v>
          </cell>
          <cell r="E13" t="str">
            <v>Jean Marie</v>
          </cell>
          <cell r="F13" t="str">
            <v>17/11/1953</v>
          </cell>
          <cell r="G13" t="str">
            <v>Masculin</v>
          </cell>
          <cell r="H13" t="str">
            <v>148 RUE ALFRED DORVILLERS</v>
          </cell>
          <cell r="I13">
            <v>59171</v>
          </cell>
          <cell r="J13" t="str">
            <v>ERRE</v>
          </cell>
          <cell r="K13" t="str">
            <v>jm.ribeaucoup@gmail.com</v>
          </cell>
          <cell r="N13" t="str">
            <v>LAMHDF - LAM HAUTS DE FRANCE</v>
          </cell>
          <cell r="O13" t="str">
            <v>CDAM059 - NORD</v>
          </cell>
          <cell r="P13" t="str">
            <v>0463 - ASS. VALENCIENNOISE D A. M.</v>
          </cell>
          <cell r="Q13" t="str">
            <v>Senior</v>
          </cell>
          <cell r="R13" t="str">
            <v>Championnat de France Avion de voltige RC</v>
          </cell>
          <cell r="S13" t="str">
            <v>Catégorie nationale B</v>
          </cell>
          <cell r="U13" t="str">
            <v>Championnat de France Avion de voltige RC</v>
          </cell>
          <cell r="V13" t="str">
            <v>22/08/2024</v>
          </cell>
          <cell r="W13" t="str">
            <v>25/08/2024</v>
          </cell>
          <cell r="X13" t="str">
            <v>0967 - HAGUE MODEL AIR CLUB</v>
          </cell>
          <cell r="Y13">
            <v>50100</v>
          </cell>
          <cell r="Z13" t="str">
            <v>CHERBOURG-EN-COTENTIN</v>
          </cell>
          <cell r="AA13" t="str">
            <v>Principale</v>
          </cell>
          <cell r="AB13" t="str">
            <v>12/07/2024</v>
          </cell>
          <cell r="AC13" t="str">
            <v>Active</v>
          </cell>
        </row>
        <row r="14">
          <cell r="A14">
            <v>207</v>
          </cell>
          <cell r="B14">
            <v>1300809</v>
          </cell>
          <cell r="C14" t="str">
            <v>Monsieur</v>
          </cell>
          <cell r="D14" t="str">
            <v>ANDRIOT</v>
          </cell>
          <cell r="E14" t="str">
            <v>Pascal</v>
          </cell>
          <cell r="F14" t="str">
            <v>23/01/1961</v>
          </cell>
          <cell r="G14" t="str">
            <v>Masculin</v>
          </cell>
          <cell r="H14" t="str">
            <v>30 B RUE DU BOURG</v>
          </cell>
          <cell r="I14">
            <v>71640</v>
          </cell>
          <cell r="J14" t="str">
            <v>Dracy-le-Fort</v>
          </cell>
          <cell r="K14" t="str">
            <v>pascal.andriot618@orange.fr</v>
          </cell>
          <cell r="N14" t="str">
            <v>LAMBFC - LAM BOURGOGNE FRANCHE-COMTE</v>
          </cell>
          <cell r="O14" t="str">
            <v>CDAM071 - SAONE ET LOIRE</v>
          </cell>
          <cell r="P14" t="str">
            <v>0974 - FORMATION A. M. CHALONNAISE</v>
          </cell>
          <cell r="Q14" t="str">
            <v>Senior</v>
          </cell>
          <cell r="R14" t="str">
            <v>Championnat de France Avion de voltige RC</v>
          </cell>
          <cell r="S14" t="str">
            <v>Catégorie nationale B</v>
          </cell>
          <cell r="U14" t="str">
            <v>Championnat de France Avion de voltige RC</v>
          </cell>
          <cell r="V14" t="str">
            <v>22/08/2024</v>
          </cell>
          <cell r="W14" t="str">
            <v>25/08/2024</v>
          </cell>
          <cell r="X14" t="str">
            <v>0967 - HAGUE MODEL AIR CLUB</v>
          </cell>
          <cell r="Y14">
            <v>50100</v>
          </cell>
          <cell r="Z14" t="str">
            <v>CHERBOURG-EN-COTENTIN</v>
          </cell>
          <cell r="AA14" t="str">
            <v>Principale</v>
          </cell>
          <cell r="AB14" t="str">
            <v>14/07/2024</v>
          </cell>
          <cell r="AC14" t="str">
            <v>Active</v>
          </cell>
        </row>
        <row r="15">
          <cell r="A15">
            <v>208</v>
          </cell>
          <cell r="B15">
            <v>1802193</v>
          </cell>
          <cell r="C15" t="str">
            <v>Monsieur</v>
          </cell>
          <cell r="D15" t="str">
            <v>TRAINA</v>
          </cell>
          <cell r="E15" t="str">
            <v>Jean-François</v>
          </cell>
          <cell r="F15" t="str">
            <v>05/12/1961</v>
          </cell>
          <cell r="G15" t="str">
            <v>Masculin</v>
          </cell>
          <cell r="H15" t="str">
            <v>77 CHEMIN DE GUIRAUDETTE</v>
          </cell>
          <cell r="I15">
            <v>34300</v>
          </cell>
          <cell r="J15" t="str">
            <v>AGDE</v>
          </cell>
          <cell r="K15" t="str">
            <v>jf.traina@orange.fr</v>
          </cell>
          <cell r="N15" t="str">
            <v>LAMOCC - LAM OCCITANIE</v>
          </cell>
          <cell r="O15" t="str">
            <v>CDAM034 - HERAULT</v>
          </cell>
          <cell r="P15" t="str">
            <v>1722 - MODÈLES RÉDUITS LES AILES VOLANTES</v>
          </cell>
          <cell r="Q15" t="str">
            <v>Senior</v>
          </cell>
          <cell r="R15" t="str">
            <v>Championnat de France Avion de voltige RC</v>
          </cell>
          <cell r="S15" t="str">
            <v>Catégorie nationale B</v>
          </cell>
          <cell r="U15" t="str">
            <v>Championnat de France Avion de voltige RC</v>
          </cell>
          <cell r="V15" t="str">
            <v>22/08/2024</v>
          </cell>
          <cell r="W15" t="str">
            <v>25/08/2024</v>
          </cell>
          <cell r="X15" t="str">
            <v>0967 - HAGUE MODEL AIR CLUB</v>
          </cell>
          <cell r="Y15">
            <v>50100</v>
          </cell>
          <cell r="Z15" t="str">
            <v>CHERBOURG-EN-COTENTIN</v>
          </cell>
          <cell r="AA15" t="str">
            <v>Principale</v>
          </cell>
          <cell r="AB15" t="str">
            <v>25/06/2024</v>
          </cell>
          <cell r="AC15" t="str">
            <v>Active</v>
          </cell>
        </row>
        <row r="16">
          <cell r="A16">
            <v>209</v>
          </cell>
          <cell r="B16" t="str">
            <v>0702858</v>
          </cell>
          <cell r="C16" t="str">
            <v>Monsieur</v>
          </cell>
          <cell r="D16" t="str">
            <v>MAGUIN</v>
          </cell>
          <cell r="E16" t="str">
            <v>Georges</v>
          </cell>
          <cell r="F16" t="str">
            <v>14/09/1959</v>
          </cell>
          <cell r="G16" t="str">
            <v>Masculin</v>
          </cell>
          <cell r="H16" t="str">
            <v>18 CLOS DES ACACIAS</v>
          </cell>
          <cell r="I16">
            <v>57155</v>
          </cell>
          <cell r="J16" t="str">
            <v>MARLY</v>
          </cell>
          <cell r="K16" t="str">
            <v>georgesmaguin@aol.com</v>
          </cell>
          <cell r="L16" t="str">
            <v>03 54 62 71 98</v>
          </cell>
          <cell r="N16" t="str">
            <v>LAMGE - LAM GRAND EST</v>
          </cell>
          <cell r="O16" t="str">
            <v>DEPT054 - MEURTHE ET MOSELLE</v>
          </cell>
          <cell r="P16" t="str">
            <v>0060 - LES HELICES DE LIRONVILLE</v>
          </cell>
          <cell r="Q16" t="str">
            <v>Senior</v>
          </cell>
          <cell r="R16" t="str">
            <v>Championnat de France Avion de voltige RC</v>
          </cell>
          <cell r="S16" t="str">
            <v>Catégorie nationale B</v>
          </cell>
          <cell r="U16" t="str">
            <v>Championnat de France Avion de voltige RC</v>
          </cell>
          <cell r="V16" t="str">
            <v>22/08/2024</v>
          </cell>
          <cell r="W16" t="str">
            <v>25/08/2024</v>
          </cell>
          <cell r="X16" t="str">
            <v>0967 - HAGUE MODEL AIR CLUB</v>
          </cell>
          <cell r="Y16">
            <v>50100</v>
          </cell>
          <cell r="Z16" t="str">
            <v>CHERBOURG-EN-COTENTIN</v>
          </cell>
          <cell r="AA16" t="str">
            <v>Principale</v>
          </cell>
          <cell r="AB16" t="str">
            <v>12/07/2024</v>
          </cell>
          <cell r="AC16" t="str">
            <v>Active</v>
          </cell>
        </row>
        <row r="17">
          <cell r="A17">
            <v>210</v>
          </cell>
          <cell r="B17">
            <v>9800303</v>
          </cell>
          <cell r="C17" t="str">
            <v>Monsieur</v>
          </cell>
          <cell r="D17" t="str">
            <v>WENDLING</v>
          </cell>
          <cell r="E17" t="str">
            <v>Jean Claude</v>
          </cell>
          <cell r="F17" t="str">
            <v>27/12/1950</v>
          </cell>
          <cell r="G17" t="str">
            <v>Masculin</v>
          </cell>
          <cell r="H17" t="str">
            <v>7 RUE GUSTAVE STOSKOPF</v>
          </cell>
          <cell r="I17">
            <v>67204</v>
          </cell>
          <cell r="J17" t="str">
            <v>ACHENHEIM</v>
          </cell>
          <cell r="K17" t="str">
            <v>j-cwendling@wanadoo.fr</v>
          </cell>
          <cell r="L17" t="str">
            <v>03 88 96 16 95</v>
          </cell>
          <cell r="N17" t="str">
            <v>LAMGE - LAM GRAND EST</v>
          </cell>
          <cell r="O17" t="str">
            <v>CDAM067 - BAS-RHIN</v>
          </cell>
          <cell r="P17" t="str">
            <v>0741 - CLUB D'AÉROMODÉLISME DE SAVERNE STEINBOURG</v>
          </cell>
          <cell r="Q17" t="str">
            <v>Senior</v>
          </cell>
          <cell r="R17" t="str">
            <v>Championnat de France Avion de voltige RC</v>
          </cell>
          <cell r="S17" t="str">
            <v>Catégorie nationale B</v>
          </cell>
          <cell r="U17" t="str">
            <v>Championnat de France Avion de voltige RC</v>
          </cell>
          <cell r="V17" t="str">
            <v>22/08/2024</v>
          </cell>
          <cell r="W17" t="str">
            <v>25/08/2024</v>
          </cell>
          <cell r="X17" t="str">
            <v>0967 - HAGUE MODEL AIR CLUB</v>
          </cell>
          <cell r="Y17">
            <v>50100</v>
          </cell>
          <cell r="Z17" t="str">
            <v>CHERBOURG-EN-COTENTIN</v>
          </cell>
          <cell r="AA17" t="str">
            <v>Principale</v>
          </cell>
          <cell r="AB17" t="str">
            <v>28/06/2024</v>
          </cell>
          <cell r="AC17" t="str">
            <v>Active</v>
          </cell>
        </row>
        <row r="18">
          <cell r="A18">
            <v>211</v>
          </cell>
          <cell r="B18">
            <v>1302648</v>
          </cell>
          <cell r="C18" t="str">
            <v>Monsieur</v>
          </cell>
          <cell r="D18" t="str">
            <v>EHLENBERGER</v>
          </cell>
          <cell r="E18" t="str">
            <v>Léo</v>
          </cell>
          <cell r="F18" t="str">
            <v>08/09/2000</v>
          </cell>
          <cell r="G18" t="str">
            <v>Masculin</v>
          </cell>
          <cell r="H18" t="str">
            <v>2, RUE EDOUARD KREBS</v>
          </cell>
          <cell r="I18">
            <v>67170</v>
          </cell>
          <cell r="J18" t="str">
            <v>Brumath</v>
          </cell>
          <cell r="K18" t="str">
            <v>leo.ehlenberger@gmail.com</v>
          </cell>
          <cell r="N18" t="str">
            <v>LAMGE - LAM GRAND EST</v>
          </cell>
          <cell r="O18" t="str">
            <v>CDAM067 - BAS-RHIN</v>
          </cell>
          <cell r="P18" t="str">
            <v>0393 - AERO CLUB DE BRUMATH</v>
          </cell>
          <cell r="Q18" t="str">
            <v>Senior</v>
          </cell>
          <cell r="R18" t="str">
            <v>Championnat de France Avion de voltige RC</v>
          </cell>
          <cell r="S18" t="str">
            <v>Catégorie nationale B</v>
          </cell>
          <cell r="U18" t="str">
            <v>Championnat de France Avion de voltige RC</v>
          </cell>
          <cell r="V18" t="str">
            <v>22/08/2024</v>
          </cell>
          <cell r="W18" t="str">
            <v>25/08/2024</v>
          </cell>
          <cell r="X18" t="str">
            <v>0967 - HAGUE MODEL AIR CLUB</v>
          </cell>
          <cell r="Y18">
            <v>50100</v>
          </cell>
          <cell r="Z18" t="str">
            <v>CHERBOURG-EN-COTENTIN</v>
          </cell>
          <cell r="AA18" t="str">
            <v>Principale</v>
          </cell>
          <cell r="AB18" t="str">
            <v>02/07/2024</v>
          </cell>
          <cell r="AC18" t="str">
            <v>Active</v>
          </cell>
        </row>
        <row r="19">
          <cell r="A19">
            <v>212</v>
          </cell>
          <cell r="B19">
            <v>1701003</v>
          </cell>
          <cell r="C19" t="str">
            <v>Monsieur</v>
          </cell>
          <cell r="D19" t="str">
            <v>PERON</v>
          </cell>
          <cell r="E19" t="str">
            <v>Jean-Luc</v>
          </cell>
          <cell r="F19" t="str">
            <v>18/04/1959</v>
          </cell>
          <cell r="G19" t="str">
            <v>Masculin</v>
          </cell>
          <cell r="H19" t="str">
            <v>4 RUE CHARLES GARNIER</v>
          </cell>
          <cell r="I19">
            <v>18000</v>
          </cell>
          <cell r="J19" t="str">
            <v>BOURGES</v>
          </cell>
          <cell r="K19" t="str">
            <v>peronjl@hotmail.com</v>
          </cell>
          <cell r="N19" t="str">
            <v>LAMCVL - LAM CENTRE VAL DE LOIRE</v>
          </cell>
          <cell r="O19" t="str">
            <v>DEPT036 - INDRE</v>
          </cell>
          <cell r="P19" t="str">
            <v>0034 - AIR MODELE ISSOUDUN</v>
          </cell>
          <cell r="Q19" t="str">
            <v>Senior</v>
          </cell>
          <cell r="R19" t="str">
            <v>Championnat de France Avion de voltige RC</v>
          </cell>
          <cell r="S19" t="str">
            <v>Catégorie nationale B</v>
          </cell>
          <cell r="U19" t="str">
            <v>Championnat de France Avion de voltige RC</v>
          </cell>
          <cell r="V19" t="str">
            <v>22/08/2024</v>
          </cell>
          <cell r="W19" t="str">
            <v>25/08/2024</v>
          </cell>
          <cell r="X19" t="str">
            <v>0967 - HAGUE MODEL AIR CLUB</v>
          </cell>
          <cell r="Y19">
            <v>50100</v>
          </cell>
          <cell r="Z19" t="str">
            <v>CHERBOURG-EN-COTENTIN</v>
          </cell>
          <cell r="AA19" t="str">
            <v>Principale</v>
          </cell>
          <cell r="AB19" t="str">
            <v>14/07/2024</v>
          </cell>
          <cell r="AC19" t="str">
            <v>Active</v>
          </cell>
        </row>
        <row r="20">
          <cell r="A20">
            <v>213</v>
          </cell>
          <cell r="B20" t="str">
            <v>0405025</v>
          </cell>
          <cell r="C20" t="str">
            <v>Monsieur</v>
          </cell>
          <cell r="D20" t="str">
            <v>JOURDAIN</v>
          </cell>
          <cell r="E20" t="str">
            <v>Philippe</v>
          </cell>
          <cell r="F20" t="str">
            <v>16/01/1960</v>
          </cell>
          <cell r="G20" t="str">
            <v>Masculin</v>
          </cell>
          <cell r="H20" t="str">
            <v>1 RUE DU MONT JOLI BOIS</v>
          </cell>
          <cell r="I20">
            <v>76260</v>
          </cell>
          <cell r="J20" t="str">
            <v>Flocques</v>
          </cell>
          <cell r="K20" t="str">
            <v>philippe.jourdain5@wanadoo.fr</v>
          </cell>
          <cell r="L20" t="str">
            <v>07 88 02 29 55</v>
          </cell>
          <cell r="N20" t="str">
            <v>LAMNOR - LAM NORMANDIE</v>
          </cell>
          <cell r="O20" t="str">
            <v>DEPT076 - SEINE MARITIME</v>
          </cell>
          <cell r="P20" t="str">
            <v>0223 - CLUB MODELISTE DE DIEPPE</v>
          </cell>
          <cell r="Q20" t="str">
            <v>Senior</v>
          </cell>
          <cell r="R20" t="str">
            <v>Championnat de France Avion de voltige RC</v>
          </cell>
          <cell r="S20" t="str">
            <v>Catégorie nationale B</v>
          </cell>
          <cell r="U20" t="str">
            <v>Championnat de France Avion de voltige RC</v>
          </cell>
          <cell r="V20" t="str">
            <v>22/08/2024</v>
          </cell>
          <cell r="W20" t="str">
            <v>25/08/2024</v>
          </cell>
          <cell r="X20" t="str">
            <v>0967 - HAGUE MODEL AIR CLUB</v>
          </cell>
          <cell r="Y20">
            <v>50100</v>
          </cell>
          <cell r="Z20" t="str">
            <v>CHERBOURG-EN-COTENTIN</v>
          </cell>
          <cell r="AA20" t="str">
            <v>Principale</v>
          </cell>
          <cell r="AB20" t="str">
            <v>04/07/2024</v>
          </cell>
          <cell r="AC20" t="str">
            <v>Active</v>
          </cell>
        </row>
        <row r="21">
          <cell r="A21">
            <v>214</v>
          </cell>
          <cell r="B21">
            <v>8800355</v>
          </cell>
          <cell r="C21" t="str">
            <v>Monsieur</v>
          </cell>
          <cell r="D21" t="str">
            <v>POIDEVIN</v>
          </cell>
          <cell r="E21" t="str">
            <v>Roland</v>
          </cell>
          <cell r="F21" t="str">
            <v>29/12/1953</v>
          </cell>
          <cell r="G21" t="str">
            <v>Masculin</v>
          </cell>
          <cell r="H21" t="str">
            <v>5 CHEMIN DES CHAÎNEAUX</v>
          </cell>
          <cell r="I21">
            <v>78540</v>
          </cell>
          <cell r="J21" t="str">
            <v>VERNOUILLET</v>
          </cell>
          <cell r="K21" t="str">
            <v>rpconsultants@free.fr</v>
          </cell>
          <cell r="L21" t="str">
            <v>01 39 71 75 61</v>
          </cell>
          <cell r="N21" t="str">
            <v>LAMIF - LAM ILE DE FRANCE</v>
          </cell>
          <cell r="O21" t="str">
            <v>CDAM078 - CDAM YVELINES</v>
          </cell>
          <cell r="P21" t="str">
            <v>0978 - MODEL AIR CLUB EPONOIS</v>
          </cell>
          <cell r="Q21" t="str">
            <v>Senior</v>
          </cell>
          <cell r="R21" t="str">
            <v>Championnat de France Avion de voltige RC</v>
          </cell>
          <cell r="S21" t="str">
            <v>Catégorie nationale B</v>
          </cell>
          <cell r="U21" t="str">
            <v>Championnat de France Avion de voltige RC</v>
          </cell>
          <cell r="V21" t="str">
            <v>22/08/2024</v>
          </cell>
          <cell r="W21" t="str">
            <v>25/08/2024</v>
          </cell>
          <cell r="X21" t="str">
            <v>0967 - HAGUE MODEL AIR CLUB</v>
          </cell>
          <cell r="Y21">
            <v>50100</v>
          </cell>
          <cell r="Z21" t="str">
            <v>CHERBOURG-EN-COTENTIN</v>
          </cell>
          <cell r="AA21" t="str">
            <v>Principale</v>
          </cell>
          <cell r="AB21" t="str">
            <v>23/07/2024</v>
          </cell>
          <cell r="AC21" t="str">
            <v>En attente de paiement</v>
          </cell>
        </row>
        <row r="22">
          <cell r="A22">
            <v>215</v>
          </cell>
          <cell r="B22">
            <v>2200004</v>
          </cell>
          <cell r="C22" t="str">
            <v>Monsieur</v>
          </cell>
          <cell r="D22" t="str">
            <v>VANSTEELANDT</v>
          </cell>
          <cell r="E22" t="str">
            <v>Carl</v>
          </cell>
          <cell r="F22" t="str">
            <v>23/04/1962</v>
          </cell>
          <cell r="G22" t="str">
            <v>Masculin</v>
          </cell>
          <cell r="H22" t="str">
            <v>54 RUE DE LIMOURS</v>
          </cell>
          <cell r="I22">
            <v>91470</v>
          </cell>
          <cell r="J22" t="str">
            <v>PECQUEUSE</v>
          </cell>
          <cell r="K22" t="str">
            <v>carl.vansteelandt630@orange.fr</v>
          </cell>
          <cell r="N22" t="str">
            <v>LAMOCC - LAM OCCITANIE</v>
          </cell>
          <cell r="O22" t="str">
            <v>CDAM034 - HERAULT</v>
          </cell>
          <cell r="P22" t="str">
            <v>1722 - MODÈLES RÉDUITS LES AILES VOLANTES</v>
          </cell>
          <cell r="Q22" t="str">
            <v>Senior</v>
          </cell>
          <cell r="R22" t="str">
            <v>Championnat de France Avion de voltige RC</v>
          </cell>
          <cell r="S22" t="str">
            <v>Catégorie nationale B</v>
          </cell>
          <cell r="U22" t="str">
            <v>Championnat de France Avion de voltige RC</v>
          </cell>
          <cell r="V22" t="str">
            <v>22/08/2024</v>
          </cell>
          <cell r="W22" t="str">
            <v>25/08/2024</v>
          </cell>
          <cell r="X22" t="str">
            <v>0967 - HAGUE MODEL AIR CLUB</v>
          </cell>
          <cell r="Y22">
            <v>50100</v>
          </cell>
          <cell r="Z22" t="str">
            <v>CHERBOURG-EN-COTENTIN</v>
          </cell>
          <cell r="AA22" t="str">
            <v>Principale</v>
          </cell>
          <cell r="AB22" t="str">
            <v>02/07/2024</v>
          </cell>
          <cell r="AC22" t="str">
            <v>Active</v>
          </cell>
        </row>
        <row r="23">
          <cell r="A23">
            <v>216</v>
          </cell>
          <cell r="B23">
            <v>8908641</v>
          </cell>
          <cell r="C23" t="str">
            <v>Monsieur</v>
          </cell>
          <cell r="D23" t="str">
            <v>BURNEL</v>
          </cell>
          <cell r="E23" t="str">
            <v>Frederic</v>
          </cell>
          <cell r="F23" t="str">
            <v>24/02/1974</v>
          </cell>
          <cell r="G23" t="str">
            <v>Masculin</v>
          </cell>
          <cell r="H23" t="str">
            <v>16  LA VIEILLE TAROUANNE</v>
          </cell>
          <cell r="I23">
            <v>35340</v>
          </cell>
          <cell r="J23" t="str">
            <v>LA BOUËXIÈRE</v>
          </cell>
          <cell r="K23" t="str">
            <v>frederic.burnel@wanadoo.fr</v>
          </cell>
          <cell r="L23" t="str">
            <v>02 99 04 47 87</v>
          </cell>
          <cell r="N23" t="str">
            <v>LAMBRE - LAM BRETAGNE</v>
          </cell>
          <cell r="O23" t="str">
            <v>DEPT035 - ILLE-ET-VILAINE</v>
          </cell>
          <cell r="P23" t="str">
            <v>1524 - MODELE AIR CLUB DU CHANGEON 3.5</v>
          </cell>
          <cell r="Q23" t="str">
            <v>Senior</v>
          </cell>
          <cell r="R23" t="str">
            <v>Championnat de France Avion de voltige RC</v>
          </cell>
          <cell r="S23" t="str">
            <v>Catégorie nationale B</v>
          </cell>
          <cell r="U23" t="str">
            <v>Championnat de France Avion de voltige RC</v>
          </cell>
          <cell r="V23" t="str">
            <v>22/08/2024</v>
          </cell>
          <cell r="W23" t="str">
            <v>25/08/2024</v>
          </cell>
          <cell r="X23" t="str">
            <v>0967 - HAGUE MODEL AIR CLUB</v>
          </cell>
          <cell r="Y23">
            <v>50100</v>
          </cell>
          <cell r="Z23" t="str">
            <v>CHERBOURG-EN-COTENTIN</v>
          </cell>
          <cell r="AA23" t="str">
            <v>Principale</v>
          </cell>
          <cell r="AB23" t="str">
            <v>28/06/2024</v>
          </cell>
          <cell r="AC23" t="str">
            <v>Active</v>
          </cell>
        </row>
        <row r="24">
          <cell r="A24">
            <v>217</v>
          </cell>
          <cell r="B24">
            <v>2000026</v>
          </cell>
          <cell r="C24" t="str">
            <v>Monsieur</v>
          </cell>
          <cell r="D24" t="str">
            <v>CHANDELIER</v>
          </cell>
          <cell r="E24" t="str">
            <v>Julien</v>
          </cell>
          <cell r="F24" t="str">
            <v>04/10/1983</v>
          </cell>
          <cell r="G24" t="str">
            <v>Masculin</v>
          </cell>
          <cell r="H24" t="str">
            <v>14 RUE MICHEL ANGE</v>
          </cell>
          <cell r="I24">
            <v>91940</v>
          </cell>
          <cell r="J24" t="str">
            <v>LES ULIS</v>
          </cell>
          <cell r="K24" t="str">
            <v>julien.chandelier@orange.fr</v>
          </cell>
          <cell r="L24" t="str">
            <v>06 21 43 74 44</v>
          </cell>
          <cell r="N24" t="str">
            <v>LAMIF - LAM ILE DE FRANCE</v>
          </cell>
          <cell r="O24" t="str">
            <v>CDAM091 - ESSONNE</v>
          </cell>
          <cell r="P24" t="str">
            <v>0979 - MODEL CLUB BUXEEN</v>
          </cell>
          <cell r="Q24" t="str">
            <v>Senior</v>
          </cell>
          <cell r="R24" t="str">
            <v>Championnat de France Avion de voltige RC</v>
          </cell>
          <cell r="S24" t="str">
            <v>Catégorie nationale B</v>
          </cell>
          <cell r="U24" t="str">
            <v>Championnat de France Avion de voltige RC</v>
          </cell>
          <cell r="V24" t="str">
            <v>22/08/2024</v>
          </cell>
          <cell r="W24" t="str">
            <v>25/08/2024</v>
          </cell>
          <cell r="X24" t="str">
            <v>0967 - HAGUE MODEL AIR CLUB</v>
          </cell>
          <cell r="Y24">
            <v>50100</v>
          </cell>
          <cell r="Z24" t="str">
            <v>CHERBOURG-EN-COTENTIN</v>
          </cell>
          <cell r="AA24" t="str">
            <v>Principale</v>
          </cell>
          <cell r="AB24" t="str">
            <v>26/06/2024</v>
          </cell>
          <cell r="AC24" t="str">
            <v>Active</v>
          </cell>
        </row>
        <row r="25">
          <cell r="A25">
            <v>218</v>
          </cell>
          <cell r="B25">
            <v>1405080</v>
          </cell>
          <cell r="C25" t="str">
            <v>Monsieur</v>
          </cell>
          <cell r="D25" t="str">
            <v>SCHOLLER</v>
          </cell>
          <cell r="E25" t="str">
            <v>Daniel</v>
          </cell>
          <cell r="F25" t="str">
            <v>26/09/1972</v>
          </cell>
          <cell r="G25" t="str">
            <v>Masculin</v>
          </cell>
          <cell r="H25" t="str">
            <v>7, RUE DES CHARRONS</v>
          </cell>
          <cell r="I25">
            <v>67270</v>
          </cell>
          <cell r="J25" t="str">
            <v>Alteckendorf</v>
          </cell>
          <cell r="K25" t="str">
            <v>d.scholler@yahoo.fr</v>
          </cell>
          <cell r="N25" t="str">
            <v>LAMGE - LAM GRAND EST</v>
          </cell>
          <cell r="O25" t="str">
            <v>CDAM067 - BAS-RHIN</v>
          </cell>
          <cell r="P25" t="str">
            <v>0393 - AERO CLUB DE BRUMATH</v>
          </cell>
          <cell r="Q25" t="str">
            <v>Senior</v>
          </cell>
          <cell r="R25" t="str">
            <v>Championnat de France Avion de voltige RC</v>
          </cell>
          <cell r="S25" t="str">
            <v>Catégorie nationale B</v>
          </cell>
          <cell r="U25" t="str">
            <v>Championnat de France Avion de voltige RC</v>
          </cell>
          <cell r="V25" t="str">
            <v>22/08/2024</v>
          </cell>
          <cell r="W25" t="str">
            <v>25/08/2024</v>
          </cell>
          <cell r="X25" t="str">
            <v>0967 - HAGUE MODEL AIR CLUB</v>
          </cell>
          <cell r="Y25">
            <v>50100</v>
          </cell>
          <cell r="Z25" t="str">
            <v>CHERBOURG-EN-COTENTIN</v>
          </cell>
          <cell r="AA25" t="str">
            <v>Principale</v>
          </cell>
          <cell r="AB25" t="str">
            <v>26/06/2024</v>
          </cell>
          <cell r="AC25" t="str">
            <v>Active</v>
          </cell>
        </row>
        <row r="26">
          <cell r="A26">
            <v>219</v>
          </cell>
          <cell r="B26">
            <v>9802513</v>
          </cell>
          <cell r="C26" t="str">
            <v>Monsieur</v>
          </cell>
          <cell r="D26" t="str">
            <v>BOISVIN</v>
          </cell>
          <cell r="E26" t="str">
            <v>Sebastien</v>
          </cell>
          <cell r="F26" t="str">
            <v>28/11/1974</v>
          </cell>
          <cell r="G26" t="str">
            <v>Masculin</v>
          </cell>
          <cell r="H26" t="str">
            <v>LA GONTERIE</v>
          </cell>
          <cell r="I26">
            <v>41310</v>
          </cell>
          <cell r="J26" t="str">
            <v>AMBLOY</v>
          </cell>
          <cell r="K26" t="str">
            <v>seb.boisvin@gmail.com</v>
          </cell>
          <cell r="L26" t="str">
            <v>02 54 82 95 81</v>
          </cell>
          <cell r="N26" t="str">
            <v>LAMCVL - LAM CENTRE VAL DE LOIRE</v>
          </cell>
          <cell r="O26" t="str">
            <v>CDAM037 - INDRE-ET-LOIRE</v>
          </cell>
          <cell r="P26" t="str">
            <v>0776 - LES PETITES AILES RENAUDINES</v>
          </cell>
          <cell r="Q26" t="str">
            <v>Senior</v>
          </cell>
          <cell r="R26" t="str">
            <v>Championnat de France Avion de voltige RC</v>
          </cell>
          <cell r="S26" t="str">
            <v>Catégorie nationale B</v>
          </cell>
          <cell r="U26" t="str">
            <v>Championnat de France Avion de voltige RC</v>
          </cell>
          <cell r="V26" t="str">
            <v>22/08/2024</v>
          </cell>
          <cell r="W26" t="str">
            <v>25/08/2024</v>
          </cell>
          <cell r="X26" t="str">
            <v>0967 - HAGUE MODEL AIR CLUB</v>
          </cell>
          <cell r="Y26">
            <v>50100</v>
          </cell>
          <cell r="Z26" t="str">
            <v>CHERBOURG-EN-COTENTIN</v>
          </cell>
          <cell r="AA26" t="str">
            <v>Principale</v>
          </cell>
          <cell r="AB26" t="str">
            <v>01/08/2024</v>
          </cell>
          <cell r="AC26" t="str">
            <v>Active</v>
          </cell>
        </row>
        <row r="27">
          <cell r="A27">
            <v>301</v>
          </cell>
          <cell r="B27">
            <v>9702847</v>
          </cell>
          <cell r="C27" t="str">
            <v>Monsieur</v>
          </cell>
          <cell r="D27" t="str">
            <v>TINTURIER</v>
          </cell>
          <cell r="E27" t="str">
            <v>Jean Louis</v>
          </cell>
          <cell r="F27" t="str">
            <v>12/08/1959</v>
          </cell>
          <cell r="G27" t="str">
            <v>Masculin</v>
          </cell>
          <cell r="H27" t="str">
            <v>7 RUE DE LA POLLE</v>
          </cell>
          <cell r="I27">
            <v>50100</v>
          </cell>
          <cell r="J27" t="str">
            <v>CHERBOURG-EN-COTENTIN</v>
          </cell>
          <cell r="K27" t="str">
            <v>jean-louis.tinturier@laposte.net</v>
          </cell>
          <cell r="L27" t="str">
            <v>02 33 01 70 72</v>
          </cell>
          <cell r="N27" t="str">
            <v>LAMNOR - LAM NORMANDIE</v>
          </cell>
          <cell r="O27" t="str">
            <v>DEPT050 - MANCHE</v>
          </cell>
          <cell r="P27" t="str">
            <v>0967 - HAGUE MODEL AIR CLUB</v>
          </cell>
          <cell r="Q27" t="str">
            <v>Senior</v>
          </cell>
          <cell r="R27" t="str">
            <v>Championnat de France Avion de voltige RC</v>
          </cell>
          <cell r="S27" t="str">
            <v xml:space="preserve">F3A - Catégorie internationale Avion de voltige RC </v>
          </cell>
          <cell r="U27" t="str">
            <v>Championnat de France Avion de voltige RC</v>
          </cell>
          <cell r="V27" t="str">
            <v>22/08/2024</v>
          </cell>
          <cell r="W27" t="str">
            <v>25/08/2024</v>
          </cell>
          <cell r="X27" t="str">
            <v>0967 - HAGUE MODEL AIR CLUB</v>
          </cell>
          <cell r="Y27">
            <v>50100</v>
          </cell>
          <cell r="Z27" t="str">
            <v>CHERBOURG-EN-COTENTIN</v>
          </cell>
          <cell r="AA27" t="str">
            <v>Principale</v>
          </cell>
          <cell r="AB27" t="str">
            <v>12/07/2024</v>
          </cell>
          <cell r="AC27" t="str">
            <v>Active</v>
          </cell>
        </row>
        <row r="28">
          <cell r="A28">
            <v>302</v>
          </cell>
          <cell r="B28" t="str">
            <v>0505106</v>
          </cell>
          <cell r="C28" t="str">
            <v>Monsieur</v>
          </cell>
          <cell r="D28" t="str">
            <v>AMATI</v>
          </cell>
          <cell r="E28" t="str">
            <v>Florent</v>
          </cell>
          <cell r="F28" t="str">
            <v>24/12/1977</v>
          </cell>
          <cell r="G28" t="str">
            <v>Masculin</v>
          </cell>
          <cell r="H28" t="str">
            <v>HAMEAU DE VERDUN 7 ROUTE D'AMFREVILLE</v>
          </cell>
          <cell r="I28">
            <v>27400</v>
          </cell>
          <cell r="J28" t="str">
            <v>La Vacherie</v>
          </cell>
          <cell r="K28" t="str">
            <v>amati.florent@neuf.fr</v>
          </cell>
          <cell r="L28" t="str">
            <v>02 32 50 28 71</v>
          </cell>
          <cell r="N28" t="str">
            <v>LAMNOR - LAM NORMANDIE</v>
          </cell>
          <cell r="O28" t="str">
            <v>CDAM027 - EURE</v>
          </cell>
          <cell r="P28" t="str">
            <v>0588 - MODEL AIR CLUB CONCHOIS</v>
          </cell>
          <cell r="Q28" t="str">
            <v>Senior</v>
          </cell>
          <cell r="R28" t="str">
            <v>Championnat de France Avion de voltige RC</v>
          </cell>
          <cell r="S28" t="str">
            <v xml:space="preserve">F3A - Catégorie internationale Avion de voltige RC </v>
          </cell>
          <cell r="U28" t="str">
            <v>Championnat de France Avion de voltige RC</v>
          </cell>
          <cell r="V28" t="str">
            <v>22/08/2024</v>
          </cell>
          <cell r="W28" t="str">
            <v>25/08/2024</v>
          </cell>
          <cell r="X28" t="str">
            <v>0967 - HAGUE MODEL AIR CLUB</v>
          </cell>
          <cell r="Y28">
            <v>50100</v>
          </cell>
          <cell r="Z28" t="str">
            <v>CHERBOURG-EN-COTENTIN</v>
          </cell>
          <cell r="AA28" t="str">
            <v>Principale</v>
          </cell>
          <cell r="AB28" t="str">
            <v>15/07/2024</v>
          </cell>
          <cell r="AC28" t="str">
            <v>Active</v>
          </cell>
        </row>
        <row r="29">
          <cell r="A29">
            <v>303</v>
          </cell>
          <cell r="B29" t="str">
            <v>0700073</v>
          </cell>
          <cell r="C29" t="str">
            <v>Monsieur</v>
          </cell>
          <cell r="D29" t="str">
            <v>NOWIK</v>
          </cell>
          <cell r="E29" t="str">
            <v>Pascal</v>
          </cell>
          <cell r="F29" t="str">
            <v>01/06/1966</v>
          </cell>
          <cell r="G29" t="str">
            <v>Masculin</v>
          </cell>
          <cell r="H29" t="str">
            <v>10 ZA SYLVABELLE</v>
          </cell>
          <cell r="I29">
            <v>33470</v>
          </cell>
          <cell r="J29" t="str">
            <v>Le Teich</v>
          </cell>
          <cell r="K29" t="str">
            <v>pascalnowik33@gmail.com</v>
          </cell>
          <cell r="N29" t="str">
            <v>LAMNA - LAM NOUVELLE AQUITAINE</v>
          </cell>
          <cell r="O29" t="str">
            <v>DEPT033 - GIRONDE</v>
          </cell>
          <cell r="P29" t="str">
            <v>0058 - ASS. INTERCO. DE MODELISME</v>
          </cell>
          <cell r="Q29" t="str">
            <v>Senior</v>
          </cell>
          <cell r="R29" t="str">
            <v>Championnat de France Avion de voltige RC</v>
          </cell>
          <cell r="S29" t="str">
            <v xml:space="preserve">F3A - Catégorie internationale Avion de voltige RC </v>
          </cell>
          <cell r="U29" t="str">
            <v>Championnat de France Avion de voltige RC</v>
          </cell>
          <cell r="V29" t="str">
            <v>22/08/2024</v>
          </cell>
          <cell r="W29" t="str">
            <v>25/08/2024</v>
          </cell>
          <cell r="X29" t="str">
            <v>0967 - HAGUE MODEL AIR CLUB</v>
          </cell>
          <cell r="Y29">
            <v>50100</v>
          </cell>
          <cell r="Z29" t="str">
            <v>CHERBOURG-EN-COTENTIN</v>
          </cell>
          <cell r="AA29" t="str">
            <v>Principale</v>
          </cell>
          <cell r="AB29" t="str">
            <v>15/07/2024</v>
          </cell>
          <cell r="AC29" t="str">
            <v>Active</v>
          </cell>
        </row>
        <row r="30">
          <cell r="A30">
            <v>304</v>
          </cell>
          <cell r="B30">
            <v>8409363</v>
          </cell>
          <cell r="C30" t="str">
            <v>Monsieur</v>
          </cell>
          <cell r="D30" t="str">
            <v>VERROUST</v>
          </cell>
          <cell r="E30" t="str">
            <v>Frederic</v>
          </cell>
          <cell r="F30" t="str">
            <v>27/10/1965</v>
          </cell>
          <cell r="G30" t="str">
            <v>Masculin</v>
          </cell>
          <cell r="H30" t="str">
            <v>RUE DU FRENE 24</v>
          </cell>
          <cell r="I30">
            <v>76370</v>
          </cell>
          <cell r="J30" t="str">
            <v>ROUXMESNIL-BOUTEILLES</v>
          </cell>
          <cell r="K30" t="str">
            <v>frederic.verroust@orange.fr</v>
          </cell>
          <cell r="N30" t="str">
            <v>LAMNOR - LAM NORMANDIE</v>
          </cell>
          <cell r="O30" t="str">
            <v>DEPT076 - SEINE MARITIME</v>
          </cell>
          <cell r="P30" t="str">
            <v>0223 - CLUB MODELISTE DE DIEPPE</v>
          </cell>
          <cell r="Q30" t="str">
            <v>Senior</v>
          </cell>
          <cell r="R30" t="str">
            <v>Championnat de France Avion de voltige RC</v>
          </cell>
          <cell r="S30" t="str">
            <v xml:space="preserve">F3A - Catégorie internationale Avion de voltige RC </v>
          </cell>
          <cell r="U30" t="str">
            <v>Championnat de France Avion de voltige RC</v>
          </cell>
          <cell r="V30" t="str">
            <v>22/08/2024</v>
          </cell>
          <cell r="W30" t="str">
            <v>25/08/2024</v>
          </cell>
          <cell r="X30" t="str">
            <v>0967 - HAGUE MODEL AIR CLUB</v>
          </cell>
          <cell r="Y30">
            <v>50100</v>
          </cell>
          <cell r="Z30" t="str">
            <v>CHERBOURG-EN-COTENTIN</v>
          </cell>
          <cell r="AA30" t="str">
            <v>Principale</v>
          </cell>
          <cell r="AB30" t="str">
            <v>03/07/2024</v>
          </cell>
          <cell r="AC30" t="str">
            <v>Active</v>
          </cell>
        </row>
        <row r="31">
          <cell r="A31">
            <v>305</v>
          </cell>
          <cell r="B31">
            <v>1301143</v>
          </cell>
          <cell r="C31" t="str">
            <v>Monsieur</v>
          </cell>
          <cell r="D31" t="str">
            <v>FOUCART</v>
          </cell>
          <cell r="E31" t="str">
            <v>Nicolas</v>
          </cell>
          <cell r="F31" t="str">
            <v>21/02/1985</v>
          </cell>
          <cell r="G31" t="str">
            <v>Masculin</v>
          </cell>
          <cell r="H31" t="str">
            <v>5 RUE DU BASTION</v>
          </cell>
          <cell r="I31">
            <v>80800</v>
          </cell>
          <cell r="J31" t="str">
            <v>CORBIE</v>
          </cell>
          <cell r="K31" t="str">
            <v>kabriolin@gmail.com</v>
          </cell>
          <cell r="N31" t="str">
            <v>LAMHDF - LAM HAUTS DE FRANCE</v>
          </cell>
          <cell r="O31" t="str">
            <v>DEPT080 - SOMME</v>
          </cell>
          <cell r="P31" t="str">
            <v>0108 - AERO CLUB D'ALBERT MEAULTE MAURICE WEISS</v>
          </cell>
          <cell r="Q31" t="str">
            <v>Senior</v>
          </cell>
          <cell r="R31" t="str">
            <v>Championnat de France Avion de voltige RC</v>
          </cell>
          <cell r="S31" t="str">
            <v xml:space="preserve">F3A - Catégorie internationale Avion de voltige RC </v>
          </cell>
          <cell r="U31" t="str">
            <v>Championnat de France Avion de voltige RC</v>
          </cell>
          <cell r="V31" t="str">
            <v>22/08/2024</v>
          </cell>
          <cell r="W31" t="str">
            <v>25/08/2024</v>
          </cell>
          <cell r="X31" t="str">
            <v>0967 - HAGUE MODEL AIR CLUB</v>
          </cell>
          <cell r="Y31">
            <v>50100</v>
          </cell>
          <cell r="Z31" t="str">
            <v>CHERBOURG-EN-COTENTIN</v>
          </cell>
          <cell r="AA31" t="str">
            <v>Principale</v>
          </cell>
          <cell r="AB31" t="str">
            <v>10/07/2024</v>
          </cell>
          <cell r="AC31" t="str">
            <v>Active</v>
          </cell>
        </row>
        <row r="32">
          <cell r="A32">
            <v>306</v>
          </cell>
          <cell r="B32">
            <v>1302426</v>
          </cell>
          <cell r="C32" t="str">
            <v>Monsieur</v>
          </cell>
          <cell r="D32" t="str">
            <v>AMATI</v>
          </cell>
          <cell r="E32" t="str">
            <v>Quentin</v>
          </cell>
          <cell r="F32" t="str">
            <v>01/11/2004</v>
          </cell>
          <cell r="G32" t="str">
            <v>Masculin</v>
          </cell>
          <cell r="H32" t="str">
            <v>HAMEAU DE VERDUN 7 ROUTE AMFREVILLE</v>
          </cell>
          <cell r="I32">
            <v>27400</v>
          </cell>
          <cell r="J32" t="str">
            <v>La Vacherie</v>
          </cell>
          <cell r="K32" t="str">
            <v>amati.florent@neuf.fr</v>
          </cell>
          <cell r="N32" t="str">
            <v>LAMNOR - LAM NORMANDIE</v>
          </cell>
          <cell r="O32" t="str">
            <v>CDAM027 - EURE</v>
          </cell>
          <cell r="P32" t="str">
            <v>0588 - MODEL AIR CLUB CONCHOIS</v>
          </cell>
          <cell r="Q32" t="str">
            <v>Senior</v>
          </cell>
          <cell r="R32" t="str">
            <v>Championnat de France Avion de voltige RC</v>
          </cell>
          <cell r="S32" t="str">
            <v xml:space="preserve">F3A - Catégorie internationale Avion de voltige RC </v>
          </cell>
          <cell r="U32" t="str">
            <v>Championnat de France Avion de voltige RC</v>
          </cell>
          <cell r="V32" t="str">
            <v>22/08/2024</v>
          </cell>
          <cell r="W32" t="str">
            <v>25/08/2024</v>
          </cell>
          <cell r="X32" t="str">
            <v>0967 - HAGUE MODEL AIR CLUB</v>
          </cell>
          <cell r="Y32">
            <v>50100</v>
          </cell>
          <cell r="Z32" t="str">
            <v>CHERBOURG-EN-COTENTIN</v>
          </cell>
          <cell r="AA32" t="str">
            <v>Principale</v>
          </cell>
          <cell r="AB32" t="str">
            <v>13/07/2024</v>
          </cell>
          <cell r="AC32" t="str">
            <v>Active</v>
          </cell>
        </row>
        <row r="33">
          <cell r="A33">
            <v>307</v>
          </cell>
          <cell r="B33" t="str">
            <v>0202035</v>
          </cell>
          <cell r="C33" t="str">
            <v>Monsieur</v>
          </cell>
          <cell r="D33" t="str">
            <v>LEAUTE</v>
          </cell>
          <cell r="E33" t="str">
            <v>Sebastien</v>
          </cell>
          <cell r="F33" t="str">
            <v>21/11/1976</v>
          </cell>
          <cell r="G33" t="str">
            <v>Masculin</v>
          </cell>
          <cell r="H33" t="str">
            <v>165 RUE DES SANSONNETS</v>
          </cell>
          <cell r="I33">
            <v>41100</v>
          </cell>
          <cell r="J33" t="str">
            <v>SAINT-OUEN</v>
          </cell>
          <cell r="K33" t="str">
            <v>leaute.sebastien@gmail.com</v>
          </cell>
          <cell r="L33" t="str">
            <v>02 54 77 48 38</v>
          </cell>
          <cell r="N33" t="str">
            <v>LAMCVL - LAM CENTRE VAL DE LOIRE</v>
          </cell>
          <cell r="O33" t="str">
            <v>CDAM037 - INDRE-ET-LOIRE</v>
          </cell>
          <cell r="P33" t="str">
            <v>0776 - LES PETITES AILES RENAUDINES</v>
          </cell>
          <cell r="Q33" t="str">
            <v>Senior</v>
          </cell>
          <cell r="R33" t="str">
            <v>Championnat de France Avion de voltige RC</v>
          </cell>
          <cell r="S33" t="str">
            <v xml:space="preserve">F3A - Catégorie internationale Avion de voltige RC </v>
          </cell>
          <cell r="U33" t="str">
            <v>Championnat de France Avion de voltige RC</v>
          </cell>
          <cell r="V33" t="str">
            <v>22/08/2024</v>
          </cell>
          <cell r="W33" t="str">
            <v>25/08/2024</v>
          </cell>
          <cell r="X33" t="str">
            <v>0967 - HAGUE MODEL AIR CLUB</v>
          </cell>
          <cell r="Y33">
            <v>50100</v>
          </cell>
          <cell r="Z33" t="str">
            <v>CHERBOURG-EN-COTENTIN</v>
          </cell>
          <cell r="AA33" t="str">
            <v>Principale</v>
          </cell>
          <cell r="AB33" t="str">
            <v>25/06/2024</v>
          </cell>
          <cell r="AC33" t="str">
            <v>Active</v>
          </cell>
        </row>
        <row r="34">
          <cell r="A34">
            <v>308</v>
          </cell>
          <cell r="B34">
            <v>8700752</v>
          </cell>
          <cell r="C34" t="str">
            <v>Monsieur</v>
          </cell>
          <cell r="D34" t="str">
            <v>COSNER</v>
          </cell>
          <cell r="E34" t="str">
            <v>Armel</v>
          </cell>
          <cell r="F34" t="str">
            <v>02/07/1953</v>
          </cell>
          <cell r="G34" t="str">
            <v>Masculin</v>
          </cell>
          <cell r="H34" t="str">
            <v>6 CHEMIN DE LA BRECHE AU LOUP</v>
          </cell>
          <cell r="I34">
            <v>27190</v>
          </cell>
          <cell r="J34" t="str">
            <v>Nogent-le-Sec</v>
          </cell>
          <cell r="K34" t="str">
            <v>armel.cosner@orange.fr</v>
          </cell>
          <cell r="L34" t="str">
            <v>02 32 38 18 16</v>
          </cell>
          <cell r="N34" t="str">
            <v>LAMNOR - LAM NORMANDIE</v>
          </cell>
          <cell r="O34" t="str">
            <v>CDAM027 - EURE</v>
          </cell>
          <cell r="P34" t="str">
            <v>0588 - MODEL AIR CLUB CONCHOIS</v>
          </cell>
          <cell r="Q34" t="str">
            <v>Senior</v>
          </cell>
          <cell r="R34" t="str">
            <v>Championnat de France Avion de voltige RC</v>
          </cell>
          <cell r="S34" t="str">
            <v xml:space="preserve">F3A - Catégorie internationale Avion de voltige RC </v>
          </cell>
          <cell r="U34" t="str">
            <v>Championnat de France Avion de voltige RC</v>
          </cell>
          <cell r="V34" t="str">
            <v>22/08/2024</v>
          </cell>
          <cell r="W34" t="str">
            <v>25/08/2024</v>
          </cell>
          <cell r="X34" t="str">
            <v>0967 - HAGUE MODEL AIR CLUB</v>
          </cell>
          <cell r="Y34">
            <v>50100</v>
          </cell>
          <cell r="Z34" t="str">
            <v>CHERBOURG-EN-COTENTIN</v>
          </cell>
          <cell r="AA34" t="str">
            <v>Principale</v>
          </cell>
          <cell r="AB34" t="str">
            <v>13/07/2024</v>
          </cell>
          <cell r="AC34" t="str">
            <v>Active</v>
          </cell>
        </row>
        <row r="35">
          <cell r="A35">
            <v>309</v>
          </cell>
          <cell r="B35" t="str">
            <v>0604262</v>
          </cell>
          <cell r="C35" t="str">
            <v>Monsieur</v>
          </cell>
          <cell r="D35" t="str">
            <v>MOREAUX</v>
          </cell>
          <cell r="E35" t="str">
            <v>Jean-Michel</v>
          </cell>
          <cell r="F35" t="str">
            <v>06/08/1974</v>
          </cell>
          <cell r="G35" t="str">
            <v>Masculin</v>
          </cell>
          <cell r="H35" t="str">
            <v>71 AVENUE DE GASCOGNE</v>
          </cell>
          <cell r="I35">
            <v>31880</v>
          </cell>
          <cell r="J35" t="str">
            <v>LA SALVETAT-SAINT-GILLES</v>
          </cell>
          <cell r="K35" t="str">
            <v>jmmoreauxa6@gmail.com</v>
          </cell>
          <cell r="L35" t="str">
            <v>06 09 24 74 17</v>
          </cell>
          <cell r="N35" t="str">
            <v>LAMOCC - LAM OCCITANIE</v>
          </cell>
          <cell r="O35" t="str">
            <v>DEPT031 - HAUTE-GARONNE</v>
          </cell>
          <cell r="P35" t="str">
            <v>0498 - CLUB AEROMODELISME EOLE DE MURET</v>
          </cell>
          <cell r="Q35" t="str">
            <v>Senior</v>
          </cell>
          <cell r="R35" t="str">
            <v>Championnat de France Avion de voltige RC</v>
          </cell>
          <cell r="S35" t="str">
            <v xml:space="preserve">F3A - Catégorie internationale Avion de voltige RC </v>
          </cell>
          <cell r="U35" t="str">
            <v>Championnat de France Avion de voltige RC</v>
          </cell>
          <cell r="V35" t="str">
            <v>22/08/2024</v>
          </cell>
          <cell r="W35" t="str">
            <v>25/08/2024</v>
          </cell>
          <cell r="X35" t="str">
            <v>0967 - HAGUE MODEL AIR CLUB</v>
          </cell>
          <cell r="Y35">
            <v>50100</v>
          </cell>
          <cell r="Z35" t="str">
            <v>CHERBOURG-EN-COTENTIN</v>
          </cell>
          <cell r="AA35" t="str">
            <v>Principale</v>
          </cell>
          <cell r="AB35" t="str">
            <v>16/07/2024</v>
          </cell>
          <cell r="AC35" t="str">
            <v>Active</v>
          </cell>
        </row>
        <row r="36">
          <cell r="A36">
            <v>310</v>
          </cell>
          <cell r="B36" t="str">
            <v>0703709</v>
          </cell>
          <cell r="C36" t="str">
            <v>Monsieur</v>
          </cell>
          <cell r="D36" t="str">
            <v>BOURDAIRE</v>
          </cell>
          <cell r="E36" t="str">
            <v>Arnaud</v>
          </cell>
          <cell r="F36" t="str">
            <v>30/05/1979</v>
          </cell>
          <cell r="G36" t="str">
            <v>Masculin</v>
          </cell>
          <cell r="H36" t="str">
            <v>4 RUE DE VILLERS ALLERAND</v>
          </cell>
          <cell r="I36">
            <v>51160</v>
          </cell>
          <cell r="J36" t="str">
            <v>Germaine</v>
          </cell>
          <cell r="K36" t="str">
            <v>bourdaire_arnaud@yahoo.fr</v>
          </cell>
          <cell r="N36" t="str">
            <v>LAMGE - LAM GRAND EST</v>
          </cell>
          <cell r="O36" t="str">
            <v>DEPT051 - MARNE</v>
          </cell>
          <cell r="P36" t="str">
            <v>0289 - LES AILES SPARNACIENNES</v>
          </cell>
          <cell r="Q36" t="str">
            <v>Senior</v>
          </cell>
          <cell r="R36" t="str">
            <v>Championnat de France Avion de voltige RC</v>
          </cell>
          <cell r="S36" t="str">
            <v xml:space="preserve">F3A - Catégorie internationale Avion de voltige RC </v>
          </cell>
          <cell r="U36" t="str">
            <v>Championnat de France Avion de voltige RC</v>
          </cell>
          <cell r="V36" t="str">
            <v>22/08/2024</v>
          </cell>
          <cell r="W36" t="str">
            <v>25/08/2024</v>
          </cell>
          <cell r="X36" t="str">
            <v>0967 - HAGUE MODEL AIR CLUB</v>
          </cell>
          <cell r="Y36">
            <v>50100</v>
          </cell>
          <cell r="Z36" t="str">
            <v>CHERBOURG-EN-COTENTIN</v>
          </cell>
          <cell r="AA36" t="str">
            <v>Principale</v>
          </cell>
          <cell r="AB36" t="str">
            <v>06/07/2024</v>
          </cell>
          <cell r="AC36" t="str">
            <v>Active</v>
          </cell>
        </row>
        <row r="37">
          <cell r="A37">
            <v>311</v>
          </cell>
          <cell r="B37">
            <v>1123068</v>
          </cell>
          <cell r="C37" t="str">
            <v>Monsieur</v>
          </cell>
          <cell r="D37" t="str">
            <v>PAYSANT-LE ROUX</v>
          </cell>
          <cell r="E37" t="str">
            <v>Antonin</v>
          </cell>
          <cell r="F37" t="str">
            <v>23/11/2005</v>
          </cell>
          <cell r="G37" t="str">
            <v>Masculin</v>
          </cell>
          <cell r="H37" t="str">
            <v>24 RUE ALBERT CAMUS</v>
          </cell>
          <cell r="I37">
            <v>50130</v>
          </cell>
          <cell r="J37" t="str">
            <v>CHERBOURG-EN-COTENTIN</v>
          </cell>
          <cell r="K37" t="str">
            <v>cpaysantlr@aol.com</v>
          </cell>
          <cell r="N37" t="str">
            <v>LAMNOR - LAM NORMANDIE</v>
          </cell>
          <cell r="O37" t="str">
            <v>DEPT050 - MANCHE</v>
          </cell>
          <cell r="P37" t="str">
            <v>0967 - HAGUE MODEL AIR CLUB</v>
          </cell>
          <cell r="Q37" t="str">
            <v>Senior</v>
          </cell>
          <cell r="R37" t="str">
            <v>Championnat de France Avion de voltige RC</v>
          </cell>
          <cell r="S37" t="str">
            <v xml:space="preserve">F3A - Catégorie internationale Avion de voltige RC </v>
          </cell>
          <cell r="U37" t="str">
            <v>Championnat de France Avion de voltige RC</v>
          </cell>
          <cell r="V37" t="str">
            <v>22/08/2024</v>
          </cell>
          <cell r="W37" t="str">
            <v>25/08/2024</v>
          </cell>
          <cell r="X37" t="str">
            <v>0967 - HAGUE MODEL AIR CLUB</v>
          </cell>
          <cell r="Y37">
            <v>50100</v>
          </cell>
          <cell r="Z37" t="str">
            <v>CHERBOURG-EN-COTENTIN</v>
          </cell>
          <cell r="AA37" t="str">
            <v>Principale</v>
          </cell>
          <cell r="AB37" t="str">
            <v>08/07/2024</v>
          </cell>
          <cell r="AC37" t="str">
            <v>Active</v>
          </cell>
        </row>
        <row r="38">
          <cell r="A38">
            <v>312</v>
          </cell>
          <cell r="B38">
            <v>8409690</v>
          </cell>
          <cell r="C38" t="str">
            <v>Monsieur</v>
          </cell>
          <cell r="D38" t="str">
            <v>PAYSANT-LE ROUX</v>
          </cell>
          <cell r="E38" t="str">
            <v>Christophe</v>
          </cell>
          <cell r="F38" t="str">
            <v>22/06/1969</v>
          </cell>
          <cell r="G38" t="str">
            <v>Masculin</v>
          </cell>
          <cell r="H38" t="str">
            <v>24 RUE ALBERT CAMUS</v>
          </cell>
          <cell r="I38">
            <v>50130</v>
          </cell>
          <cell r="J38" t="str">
            <v>Cherbourg-en-Cotentin</v>
          </cell>
          <cell r="K38" t="str">
            <v>cpaysantlr@aol.com</v>
          </cell>
          <cell r="L38" t="str">
            <v>02 33 93 21 48</v>
          </cell>
          <cell r="N38" t="str">
            <v>LAMNOR - LAM NORMANDIE</v>
          </cell>
          <cell r="O38" t="str">
            <v>DEPT050 - MANCHE</v>
          </cell>
          <cell r="P38" t="str">
            <v>0967 - HAGUE MODEL AIR CLUB</v>
          </cell>
          <cell r="Q38" t="str">
            <v>Senior</v>
          </cell>
          <cell r="R38" t="str">
            <v>Championnat de France Avion de voltige RC</v>
          </cell>
          <cell r="S38" t="str">
            <v xml:space="preserve">F3A - Catégorie internationale Avion de voltige RC </v>
          </cell>
          <cell r="U38" t="str">
            <v>Championnat de France Avion de voltige RC</v>
          </cell>
          <cell r="V38" t="str">
            <v>22/08/2024</v>
          </cell>
          <cell r="W38" t="str">
            <v>25/08/2024</v>
          </cell>
          <cell r="X38" t="str">
            <v>0967 - HAGUE MODEL AIR CLUB</v>
          </cell>
          <cell r="Y38">
            <v>50100</v>
          </cell>
          <cell r="Z38" t="str">
            <v>CHERBOURG-EN-COTENTIN</v>
          </cell>
          <cell r="AA38" t="str">
            <v>Principale</v>
          </cell>
          <cell r="AB38" t="str">
            <v>04/07/2024</v>
          </cell>
          <cell r="AC38" t="str">
            <v>Active</v>
          </cell>
        </row>
        <row r="39">
          <cell r="A39">
            <v>313</v>
          </cell>
          <cell r="B39" t="str">
            <v>0403952</v>
          </cell>
          <cell r="C39" t="str">
            <v>Monsieur</v>
          </cell>
          <cell r="D39" t="str">
            <v>DEBANS</v>
          </cell>
          <cell r="E39" t="str">
            <v>Michel</v>
          </cell>
          <cell r="F39" t="str">
            <v>30/12/1967</v>
          </cell>
          <cell r="G39" t="str">
            <v>Masculin</v>
          </cell>
          <cell r="H39" t="str">
            <v>LE GRES</v>
          </cell>
          <cell r="I39">
            <v>31480</v>
          </cell>
          <cell r="J39" t="str">
            <v>Cadours</v>
          </cell>
          <cell r="K39" t="str">
            <v>claude.debans@orange.fr</v>
          </cell>
          <cell r="L39" t="str">
            <v>05 61 85 65 34</v>
          </cell>
          <cell r="N39" t="str">
            <v>LAMOCC - LAM OCCITANIE</v>
          </cell>
          <cell r="O39" t="str">
            <v>DEPT031 - HAUTE-GARONNE</v>
          </cell>
          <cell r="P39" t="str">
            <v>0095 - LE PHOENIX A.C. DE THIL</v>
          </cell>
          <cell r="Q39" t="str">
            <v>Senior</v>
          </cell>
          <cell r="R39" t="str">
            <v>Championnat de France Avion de voltige RC</v>
          </cell>
          <cell r="S39" t="str">
            <v xml:space="preserve">F3A - Catégorie internationale Avion de voltige RC </v>
          </cell>
          <cell r="U39" t="str">
            <v>Championnat de France Avion de voltige RC</v>
          </cell>
          <cell r="V39" t="str">
            <v>22/08/2024</v>
          </cell>
          <cell r="W39" t="str">
            <v>25/08/2024</v>
          </cell>
          <cell r="X39" t="str">
            <v>0967 - HAGUE MODEL AIR CLUB</v>
          </cell>
          <cell r="Y39">
            <v>50100</v>
          </cell>
          <cell r="Z39" t="str">
            <v>CHERBOURG-EN-COTENTIN</v>
          </cell>
          <cell r="AA39" t="str">
            <v>Principale</v>
          </cell>
          <cell r="AB39" t="str">
            <v>11/07/2024</v>
          </cell>
          <cell r="AC39" t="str">
            <v>Active</v>
          </cell>
        </row>
        <row r="40">
          <cell r="A40">
            <v>314</v>
          </cell>
          <cell r="B40">
            <v>9306074</v>
          </cell>
          <cell r="C40" t="str">
            <v>Monsieur</v>
          </cell>
          <cell r="D40" t="str">
            <v>DELVALLET</v>
          </cell>
          <cell r="E40" t="str">
            <v>Pascal</v>
          </cell>
          <cell r="F40" t="str">
            <v>12/04/1960</v>
          </cell>
          <cell r="G40" t="str">
            <v>Masculin</v>
          </cell>
          <cell r="H40" t="str">
            <v>13 RUE DU GRAND PARC</v>
          </cell>
          <cell r="I40">
            <v>78960</v>
          </cell>
          <cell r="J40" t="str">
            <v>Voisins-le-Bretonneux</v>
          </cell>
          <cell r="K40" t="str">
            <v>p.delvallet@orange.fr</v>
          </cell>
          <cell r="L40" t="str">
            <v>01 30 64 04 53</v>
          </cell>
          <cell r="N40" t="str">
            <v>LAMIF - LAM ILE DE FRANCE</v>
          </cell>
          <cell r="O40" t="str">
            <v>CDAM091 - ESSONNE</v>
          </cell>
          <cell r="P40" t="str">
            <v>0748 - CLUB MODELISME DE SACLAY</v>
          </cell>
          <cell r="Q40" t="str">
            <v>Senior</v>
          </cell>
          <cell r="R40" t="str">
            <v>Championnat de France Avion de voltige RC</v>
          </cell>
          <cell r="S40" t="str">
            <v xml:space="preserve">F3A - Catégorie internationale Avion de voltige RC </v>
          </cell>
          <cell r="U40" t="str">
            <v>Championnat de France Avion de voltige RC</v>
          </cell>
          <cell r="V40" t="str">
            <v>22/08/2024</v>
          </cell>
          <cell r="W40" t="str">
            <v>25/08/2024</v>
          </cell>
          <cell r="X40" t="str">
            <v>0967 - HAGUE MODEL AIR CLUB</v>
          </cell>
          <cell r="Y40">
            <v>50100</v>
          </cell>
          <cell r="Z40" t="str">
            <v>CHERBOURG-EN-COTENTIN</v>
          </cell>
          <cell r="AA40" t="str">
            <v>Principale</v>
          </cell>
          <cell r="AB40" t="str">
            <v>11/07/2024</v>
          </cell>
          <cell r="AC40" t="str">
            <v>Active</v>
          </cell>
        </row>
        <row r="41">
          <cell r="A41">
            <v>315</v>
          </cell>
          <cell r="B41">
            <v>9903785</v>
          </cell>
          <cell r="C41" t="str">
            <v>Monsieur</v>
          </cell>
          <cell r="D41" t="str">
            <v>VEYRINE</v>
          </cell>
          <cell r="E41" t="str">
            <v>Jacques</v>
          </cell>
          <cell r="F41" t="str">
            <v>30/07/1963</v>
          </cell>
          <cell r="G41" t="str">
            <v>Masculin</v>
          </cell>
          <cell r="H41" t="str">
            <v>25 BIS RUE DE MARCILLANET</v>
          </cell>
          <cell r="I41">
            <v>33112</v>
          </cell>
          <cell r="J41" t="str">
            <v>Saint-Laurent-Médoc</v>
          </cell>
          <cell r="K41" t="str">
            <v>j.veyrine@wanadoo.fr</v>
          </cell>
          <cell r="L41" t="str">
            <v>06 13 45 49 48</v>
          </cell>
          <cell r="N41" t="str">
            <v>LAMNA - LAM NOUVELLE AQUITAINE</v>
          </cell>
          <cell r="O41" t="str">
            <v>DEPT033 - GIRONDE</v>
          </cell>
          <cell r="P41" t="str">
            <v>0583 - CLUB AEROMODELISTE DU MEDOC</v>
          </cell>
          <cell r="Q41" t="str">
            <v>Senior</v>
          </cell>
          <cell r="R41" t="str">
            <v>Championnat de France Avion de voltige RC</v>
          </cell>
          <cell r="S41" t="str">
            <v xml:space="preserve">F3A - Catégorie internationale Avion de voltige RC </v>
          </cell>
          <cell r="U41" t="str">
            <v>Championnat de France Avion de voltige RC</v>
          </cell>
          <cell r="V41" t="str">
            <v>22/08/2024</v>
          </cell>
          <cell r="W41" t="str">
            <v>25/08/2024</v>
          </cell>
          <cell r="X41" t="str">
            <v>0967 - HAGUE MODEL AIR CLUB</v>
          </cell>
          <cell r="Y41">
            <v>50100</v>
          </cell>
          <cell r="Z41" t="str">
            <v>CHERBOURG-EN-COTENTIN</v>
          </cell>
          <cell r="AA41" t="str">
            <v>Principale</v>
          </cell>
          <cell r="AB41" t="str">
            <v>14/07/2024</v>
          </cell>
          <cell r="AC41" t="str">
            <v>Active</v>
          </cell>
        </row>
        <row r="42">
          <cell r="A42">
            <v>316</v>
          </cell>
          <cell r="B42" t="str">
            <v>0909896</v>
          </cell>
          <cell r="C42" t="str">
            <v>Monsieur</v>
          </cell>
          <cell r="D42" t="str">
            <v>MICHEL</v>
          </cell>
          <cell r="E42" t="str">
            <v>Jean-Christian</v>
          </cell>
          <cell r="F42" t="str">
            <v>24/08/1968</v>
          </cell>
          <cell r="G42" t="str">
            <v>Masculin</v>
          </cell>
          <cell r="H42" t="str">
            <v>53 FAUBOURG DE BELFORT</v>
          </cell>
          <cell r="I42">
            <v>10200</v>
          </cell>
          <cell r="J42" t="str">
            <v>Bar-sur-Aube</v>
          </cell>
          <cell r="K42" t="str">
            <v>siam10@hotmail.fr</v>
          </cell>
          <cell r="N42" t="str">
            <v>LAMGE - LAM GRAND EST</v>
          </cell>
          <cell r="O42" t="str">
            <v>DEPT052 - DEPT HAUTE-MARNE</v>
          </cell>
          <cell r="P42" t="str">
            <v>0386 - LES TEUFS-TEUFS</v>
          </cell>
          <cell r="Q42" t="str">
            <v>Senior</v>
          </cell>
          <cell r="R42" t="str">
            <v>Championnat de France Avion de voltige RC</v>
          </cell>
          <cell r="S42" t="str">
            <v xml:space="preserve">F3A - Catégorie internationale Avion de voltige RC </v>
          </cell>
          <cell r="U42" t="str">
            <v>Championnat de France Avion de voltige RC</v>
          </cell>
          <cell r="V42" t="str">
            <v>22/08/2024</v>
          </cell>
          <cell r="W42" t="str">
            <v>25/08/2024</v>
          </cell>
          <cell r="X42" t="str">
            <v>0967 - HAGUE MODEL AIR CLUB</v>
          </cell>
          <cell r="Y42">
            <v>50100</v>
          </cell>
          <cell r="Z42" t="str">
            <v>CHERBOURG-EN-COTENTIN</v>
          </cell>
          <cell r="AA42" t="str">
            <v>Principale</v>
          </cell>
          <cell r="AB42" t="str">
            <v>14/07/2024</v>
          </cell>
          <cell r="AC42" t="str">
            <v>Active</v>
          </cell>
        </row>
        <row r="43">
          <cell r="A43">
            <v>317</v>
          </cell>
          <cell r="B43">
            <v>9703970</v>
          </cell>
          <cell r="C43" t="str">
            <v>Monsieur</v>
          </cell>
          <cell r="D43" t="str">
            <v>ENCOGNERE</v>
          </cell>
          <cell r="E43" t="str">
            <v>Pierre</v>
          </cell>
          <cell r="F43" t="str">
            <v>19/02/1985</v>
          </cell>
          <cell r="G43" t="str">
            <v>Masculin</v>
          </cell>
          <cell r="H43" t="str">
            <v>1 ALLEE DES ACACIAS</v>
          </cell>
          <cell r="I43">
            <v>33290</v>
          </cell>
          <cell r="J43" t="str">
            <v>Blanquefort</v>
          </cell>
          <cell r="K43" t="str">
            <v>pierre300s@hotmail.com</v>
          </cell>
          <cell r="L43" t="str">
            <v>05 57 88 11 28</v>
          </cell>
          <cell r="N43" t="str">
            <v>LAMNA - LAM NOUVELLE AQUITAINE</v>
          </cell>
          <cell r="O43" t="str">
            <v>DEPT033 - GIRONDE</v>
          </cell>
          <cell r="P43" t="str">
            <v>0773 - AERO MODELES-CLUB DU LIBOURNAIS</v>
          </cell>
          <cell r="Q43" t="str">
            <v>Senior</v>
          </cell>
          <cell r="R43" t="str">
            <v>Championnat de France Avion de voltige RC</v>
          </cell>
          <cell r="S43" t="str">
            <v xml:space="preserve">F3A - Catégorie internationale Avion de voltige RC </v>
          </cell>
          <cell r="U43" t="str">
            <v>Championnat de France Avion de voltige RC</v>
          </cell>
          <cell r="V43" t="str">
            <v>22/08/2024</v>
          </cell>
          <cell r="W43" t="str">
            <v>25/08/2024</v>
          </cell>
          <cell r="X43" t="str">
            <v>0967 - HAGUE MODEL AIR CLUB</v>
          </cell>
          <cell r="Y43">
            <v>50100</v>
          </cell>
          <cell r="Z43" t="str">
            <v>CHERBOURG-EN-COTENTIN</v>
          </cell>
          <cell r="AA43" t="str">
            <v>Principale</v>
          </cell>
          <cell r="AB43" t="str">
            <v>07/07/2024</v>
          </cell>
          <cell r="AC43" t="str">
            <v>Active</v>
          </cell>
        </row>
        <row r="44">
          <cell r="A44">
            <v>318</v>
          </cell>
          <cell r="B44">
            <v>9802102</v>
          </cell>
          <cell r="C44" t="str">
            <v>Monsieur</v>
          </cell>
          <cell r="D44" t="str">
            <v>LE BESQUE</v>
          </cell>
          <cell r="E44" t="str">
            <v>Remi</v>
          </cell>
          <cell r="F44" t="str">
            <v>31/05/1984</v>
          </cell>
          <cell r="G44" t="str">
            <v>Masculin</v>
          </cell>
          <cell r="H44" t="str">
            <v>5 SQUARE DE BELLE ILE</v>
          </cell>
          <cell r="I44">
            <v>35170</v>
          </cell>
          <cell r="J44" t="str">
            <v>BRUZ</v>
          </cell>
          <cell r="K44" t="str">
            <v>rlb6@hotmail.fr</v>
          </cell>
          <cell r="N44" t="str">
            <v>LAMBRE - LAM BRETAGNE</v>
          </cell>
          <cell r="O44" t="str">
            <v>DEPT035 - ILLE-ET-VILAINE</v>
          </cell>
          <cell r="P44" t="str">
            <v>0167 - AERO 35</v>
          </cell>
          <cell r="Q44" t="str">
            <v>Senior</v>
          </cell>
          <cell r="R44" t="str">
            <v>Championnat de France Avion de voltige RC</v>
          </cell>
          <cell r="S44" t="str">
            <v xml:space="preserve">F3A - Catégorie internationale Avion de voltige RC </v>
          </cell>
          <cell r="U44" t="str">
            <v>Championnat de France Avion de voltige RC</v>
          </cell>
          <cell r="V44" t="str">
            <v>22/08/2024</v>
          </cell>
          <cell r="W44" t="str">
            <v>25/08/2024</v>
          </cell>
          <cell r="X44" t="str">
            <v>0967 - HAGUE MODEL AIR CLUB</v>
          </cell>
          <cell r="Y44">
            <v>50100</v>
          </cell>
          <cell r="Z44" t="str">
            <v>CHERBOURG-EN-COTENTIN</v>
          </cell>
          <cell r="AA44" t="str">
            <v>Principale</v>
          </cell>
          <cell r="AB44" t="str">
            <v>09/07/2024</v>
          </cell>
          <cell r="AC44" t="str">
            <v>Active</v>
          </cell>
        </row>
        <row r="45">
          <cell r="A45">
            <v>319</v>
          </cell>
          <cell r="B45">
            <v>2200951</v>
          </cell>
          <cell r="C45" t="str">
            <v>Monsieur</v>
          </cell>
          <cell r="D45" t="str">
            <v>BOUCHET</v>
          </cell>
          <cell r="E45" t="str">
            <v>Laurent</v>
          </cell>
          <cell r="F45" t="str">
            <v>11/07/1977</v>
          </cell>
          <cell r="G45" t="str">
            <v>Masculin</v>
          </cell>
          <cell r="H45" t="str">
            <v>2 RUE DE LA TUILERIE</v>
          </cell>
          <cell r="I45">
            <v>25480</v>
          </cell>
          <cell r="J45" t="str">
            <v>ÉCOLE-VALENTIN</v>
          </cell>
          <cell r="K45" t="str">
            <v>laurent.bouchet1025@outlook.fr</v>
          </cell>
          <cell r="L45" t="str">
            <v>06 80 89 12 92</v>
          </cell>
          <cell r="N45" t="str">
            <v>LAMBFC - LAM BOURGOGNE FRANCHE-COMTE</v>
          </cell>
          <cell r="O45" t="str">
            <v>CDAM039 - JURA</v>
          </cell>
          <cell r="P45" t="str">
            <v>0542 - ASS. M.A.C. DE SERMANGE</v>
          </cell>
          <cell r="Q45" t="str">
            <v>Senior</v>
          </cell>
          <cell r="R45" t="str">
            <v>Championnat de France Avion de voltige RC</v>
          </cell>
          <cell r="S45" t="str">
            <v xml:space="preserve">F3A - Catégorie internationale Avion de voltige RC </v>
          </cell>
          <cell r="U45" t="str">
            <v>Championnat de France Avion de voltige RC</v>
          </cell>
          <cell r="V45" t="str">
            <v>22/08/2024</v>
          </cell>
          <cell r="W45" t="str">
            <v>25/08/2024</v>
          </cell>
          <cell r="X45" t="str">
            <v>0967 - HAGUE MODEL AIR CLUB</v>
          </cell>
          <cell r="Y45">
            <v>50100</v>
          </cell>
          <cell r="Z45" t="str">
            <v>CHERBOURG-EN-COTENTIN</v>
          </cell>
          <cell r="AA45" t="str">
            <v>Principale</v>
          </cell>
          <cell r="AB45" t="str">
            <v>26/06/2024</v>
          </cell>
          <cell r="AC45" t="str">
            <v>Active</v>
          </cell>
        </row>
        <row r="46">
          <cell r="A46">
            <v>320</v>
          </cell>
          <cell r="B46">
            <v>2201048</v>
          </cell>
          <cell r="C46" t="str">
            <v>Monsieur</v>
          </cell>
          <cell r="D46" t="str">
            <v>CARRIER</v>
          </cell>
          <cell r="E46" t="str">
            <v>Stephane</v>
          </cell>
          <cell r="F46" t="str">
            <v>05/01/1987</v>
          </cell>
          <cell r="G46" t="str">
            <v>Masculin</v>
          </cell>
          <cell r="H46" t="str">
            <v>2 LIEU DIT PORS BRAS</v>
          </cell>
          <cell r="I46">
            <v>29260</v>
          </cell>
          <cell r="J46" t="str">
            <v>PLOUIDER</v>
          </cell>
          <cell r="K46" t="str">
            <v>sc.carrier@orange.fr</v>
          </cell>
          <cell r="N46" t="str">
            <v>LAMPACA - LAM PROVENCE ALPES COTE D'AZUR</v>
          </cell>
          <cell r="O46" t="str">
            <v>DEPT013 - BOUCHES-DU-RHONE</v>
          </cell>
          <cell r="P46" t="str">
            <v>0959 - CLUB AEROMODELISTE REGION ETANG DE BERRE</v>
          </cell>
          <cell r="Q46" t="str">
            <v>Senior</v>
          </cell>
          <cell r="R46" t="str">
            <v>Championnat de France Avion de voltige RC</v>
          </cell>
          <cell r="S46" t="str">
            <v xml:space="preserve">F3A - Catégorie internationale Avion de voltige RC </v>
          </cell>
          <cell r="U46" t="str">
            <v>Championnat de France Avion de voltige RC</v>
          </cell>
          <cell r="V46" t="str">
            <v>22/08/2024</v>
          </cell>
          <cell r="W46" t="str">
            <v>25/08/2024</v>
          </cell>
          <cell r="X46" t="str">
            <v>0967 - HAGUE MODEL AIR CLUB</v>
          </cell>
          <cell r="Y46">
            <v>50100</v>
          </cell>
          <cell r="Z46" t="str">
            <v>CHERBOURG-EN-COTENTIN</v>
          </cell>
          <cell r="AA46" t="str">
            <v>Principale</v>
          </cell>
          <cell r="AB46" t="str">
            <v>05/07/2024</v>
          </cell>
          <cell r="AC46" t="str">
            <v>Active</v>
          </cell>
        </row>
        <row r="47">
          <cell r="A47">
            <v>321</v>
          </cell>
          <cell r="B47" t="str">
            <v>0702038</v>
          </cell>
          <cell r="C47" t="str">
            <v>Monsieur</v>
          </cell>
          <cell r="D47" t="str">
            <v>MAERTE</v>
          </cell>
          <cell r="E47" t="str">
            <v>Guillaume</v>
          </cell>
          <cell r="F47" t="str">
            <v>19/09/1975</v>
          </cell>
          <cell r="G47" t="str">
            <v>Masculin</v>
          </cell>
          <cell r="H47" t="str">
            <v>1 LES POMMIERS - RUE DU MARÉCHAL LECLERC</v>
          </cell>
          <cell r="I47">
            <v>59152</v>
          </cell>
          <cell r="J47" t="str">
            <v>GRUSON</v>
          </cell>
          <cell r="K47" t="str">
            <v>gmaerte@hotmail.com</v>
          </cell>
          <cell r="L47" t="str">
            <v>03 20 34 90 94</v>
          </cell>
          <cell r="N47" t="str">
            <v>LAMHDF - LAM HAUTS DE FRANCE</v>
          </cell>
          <cell r="O47" t="str">
            <v>CDAM059 - NORD</v>
          </cell>
          <cell r="P47" t="str">
            <v>0362 - LES 3 L DE LYS LEZ LANNOY</v>
          </cell>
          <cell r="Q47" t="str">
            <v>Senior</v>
          </cell>
          <cell r="R47" t="str">
            <v>Championnat de France Avion de voltige RC</v>
          </cell>
          <cell r="S47" t="str">
            <v xml:space="preserve">F3A - Catégorie internationale Avion de voltige RC </v>
          </cell>
          <cell r="U47" t="str">
            <v>Championnat de France Avion de voltige RC</v>
          </cell>
          <cell r="V47" t="str">
            <v>22/08/2024</v>
          </cell>
          <cell r="W47" t="str">
            <v>25/08/2024</v>
          </cell>
          <cell r="X47" t="str">
            <v>0967 - HAGUE MODEL AIR CLUB</v>
          </cell>
          <cell r="Y47">
            <v>50100</v>
          </cell>
          <cell r="Z47" t="str">
            <v>CHERBOURG-EN-COTENTIN</v>
          </cell>
          <cell r="AA47" t="str">
            <v>Principale</v>
          </cell>
          <cell r="AB47" t="str">
            <v>19/07/2024</v>
          </cell>
          <cell r="AC47" t="str">
            <v>Active</v>
          </cell>
        </row>
        <row r="48">
          <cell r="A48">
            <v>322</v>
          </cell>
          <cell r="B48">
            <v>9503990</v>
          </cell>
          <cell r="C48" t="str">
            <v>Monsieur</v>
          </cell>
          <cell r="D48" t="str">
            <v>CARAYON</v>
          </cell>
          <cell r="E48" t="str">
            <v>Cedric</v>
          </cell>
          <cell r="F48" t="str">
            <v>27/01/1980</v>
          </cell>
          <cell r="G48" t="str">
            <v>Masculin</v>
          </cell>
          <cell r="H48" t="str">
            <v>9 RUE PONS CAPDENIER</v>
          </cell>
          <cell r="I48">
            <v>31500</v>
          </cell>
          <cell r="J48" t="str">
            <v>Toulouse</v>
          </cell>
          <cell r="K48" t="str">
            <v>cedric.carayon@free.fr</v>
          </cell>
          <cell r="N48" t="str">
            <v>LAMOCC - LAM OCCITANIE</v>
          </cell>
          <cell r="O48" t="str">
            <v>CDAM081 - TARN</v>
          </cell>
          <cell r="P48" t="str">
            <v>0195 - MINI AILES GAILLACOISES</v>
          </cell>
          <cell r="Q48" t="str">
            <v>Senior</v>
          </cell>
          <cell r="R48" t="str">
            <v>Championnat de France Avion de voltige RC</v>
          </cell>
          <cell r="S48" t="str">
            <v xml:space="preserve">F3A - Catégorie internationale Avion de voltige RC </v>
          </cell>
          <cell r="U48" t="str">
            <v>Championnat de France Avion de voltige RC</v>
          </cell>
          <cell r="V48" t="str">
            <v>22/08/2024</v>
          </cell>
          <cell r="W48" t="str">
            <v>25/08/2024</v>
          </cell>
          <cell r="X48" t="str">
            <v>0967 - HAGUE MODEL AIR CLUB</v>
          </cell>
          <cell r="Y48">
            <v>50100</v>
          </cell>
          <cell r="Z48" t="str">
            <v>CHERBOURG-EN-COTENTIN</v>
          </cell>
          <cell r="AA48" t="str">
            <v>Principale</v>
          </cell>
          <cell r="AB48" t="str">
            <v>25/06/2024</v>
          </cell>
          <cell r="AC48" t="str">
            <v>Active</v>
          </cell>
        </row>
        <row r="49">
          <cell r="A49">
            <v>323</v>
          </cell>
          <cell r="B49" t="str">
            <v>0801314</v>
          </cell>
          <cell r="C49" t="str">
            <v>Monsieur</v>
          </cell>
          <cell r="D49" t="str">
            <v>FONTAINE</v>
          </cell>
          <cell r="E49" t="str">
            <v>Arnaud</v>
          </cell>
          <cell r="F49" t="str">
            <v>21/09/1985</v>
          </cell>
          <cell r="G49" t="str">
            <v>Masculin</v>
          </cell>
          <cell r="H49" t="str">
            <v>65 BOULEVARD DE STRASBOURG</v>
          </cell>
          <cell r="I49">
            <v>35000</v>
          </cell>
          <cell r="J49" t="str">
            <v>Rennes</v>
          </cell>
          <cell r="K49" t="str">
            <v>nonoleptitrobot@hotmail.com</v>
          </cell>
          <cell r="N49" t="str">
            <v>LAMBRE - LAM BRETAGNE</v>
          </cell>
          <cell r="O49" t="str">
            <v>DEPT035 - ILLE-ET-VILAINE</v>
          </cell>
          <cell r="P49" t="str">
            <v>1524 - MODELE AIR CLUB DU CHANGEON 3.5</v>
          </cell>
          <cell r="Q49" t="str">
            <v>Senior</v>
          </cell>
          <cell r="R49" t="str">
            <v>Championnat de France Avion de voltige RC</v>
          </cell>
          <cell r="S49" t="str">
            <v xml:space="preserve">F3A - Catégorie internationale Avion de voltige RC </v>
          </cell>
          <cell r="U49" t="str">
            <v>Championnat de France Avion de voltige RC</v>
          </cell>
          <cell r="V49" t="str">
            <v>22/08/2024</v>
          </cell>
          <cell r="W49" t="str">
            <v>25/08/2024</v>
          </cell>
          <cell r="X49" t="str">
            <v>0967 - HAGUE MODEL AIR CLUB</v>
          </cell>
          <cell r="Y49">
            <v>50100</v>
          </cell>
          <cell r="Z49" t="str">
            <v>CHERBOURG-EN-COTENTIN</v>
          </cell>
          <cell r="AA49" t="str">
            <v>Principale</v>
          </cell>
          <cell r="AB49" t="str">
            <v>25/06/2024</v>
          </cell>
          <cell r="AC49" t="str">
            <v>Active</v>
          </cell>
        </row>
        <row r="50">
          <cell r="A50">
            <v>324</v>
          </cell>
          <cell r="B50" t="str">
            <v>0204324</v>
          </cell>
          <cell r="C50" t="str">
            <v>Monsieur</v>
          </cell>
          <cell r="D50" t="str">
            <v>WEYENBERGH</v>
          </cell>
          <cell r="E50" t="str">
            <v>Jordann</v>
          </cell>
          <cell r="F50" t="str">
            <v>13/07/1984</v>
          </cell>
          <cell r="G50" t="str">
            <v>Masculin</v>
          </cell>
          <cell r="H50" t="str">
            <v>21 RUE GÉRARD PELISSON DOMAINE DE LA MOTTE</v>
          </cell>
          <cell r="I50">
            <v>59810</v>
          </cell>
          <cell r="J50" t="str">
            <v>LESQUIN</v>
          </cell>
          <cell r="K50" t="str">
            <v>jordann.weyenbergh@gmail.com</v>
          </cell>
          <cell r="L50" t="str">
            <v>03 20 88 14 52</v>
          </cell>
          <cell r="N50" t="str">
            <v>LAMHDF - LAM HAUTS DE FRANCE</v>
          </cell>
          <cell r="O50" t="str">
            <v>CDAM059 - NORD</v>
          </cell>
          <cell r="P50" t="str">
            <v>0837 - FLANDRE RADIO MODELISME</v>
          </cell>
          <cell r="Q50" t="str">
            <v>Senior</v>
          </cell>
          <cell r="R50" t="str">
            <v>Championnat de France Avion de voltige RC</v>
          </cell>
          <cell r="S50" t="str">
            <v xml:space="preserve">F3A - Catégorie internationale Avion de voltige RC </v>
          </cell>
          <cell r="U50" t="str">
            <v>Championnat de France Avion de voltige RC</v>
          </cell>
          <cell r="V50" t="str">
            <v>22/08/2024</v>
          </cell>
          <cell r="W50" t="str">
            <v>25/08/2024</v>
          </cell>
          <cell r="X50" t="str">
            <v>0967 - HAGUE MODEL AIR CLUB</v>
          </cell>
          <cell r="Y50">
            <v>50100</v>
          </cell>
          <cell r="Z50" t="str">
            <v>CHERBOURG-EN-COTENTIN</v>
          </cell>
          <cell r="AA50" t="str">
            <v>Principale</v>
          </cell>
          <cell r="AB50" t="str">
            <v>10/07/2024</v>
          </cell>
          <cell r="AC50" t="str">
            <v>Active</v>
          </cell>
        </row>
        <row r="51">
          <cell r="A51">
            <v>325</v>
          </cell>
          <cell r="B51" t="str">
            <v>0606715</v>
          </cell>
          <cell r="C51" t="str">
            <v>Monsieur</v>
          </cell>
          <cell r="D51" t="str">
            <v>CATALDO</v>
          </cell>
          <cell r="E51" t="str">
            <v>Serge</v>
          </cell>
          <cell r="F51" t="str">
            <v>19/10/1959</v>
          </cell>
          <cell r="G51" t="str">
            <v>Masculin</v>
          </cell>
          <cell r="H51" t="str">
            <v>25 AVENUE DES BASTIDES</v>
          </cell>
          <cell r="I51">
            <v>13740</v>
          </cell>
          <cell r="J51" t="str">
            <v>Le Rove</v>
          </cell>
          <cell r="K51" t="str">
            <v>sergecataldo@gmail.com</v>
          </cell>
          <cell r="N51" t="str">
            <v>LAMPACA - LAM PROVENCE ALPES COTE D'AZUR</v>
          </cell>
          <cell r="O51" t="str">
            <v>DEPT013 - BOUCHES-DU-RHONE</v>
          </cell>
          <cell r="P51" t="str">
            <v>0842 - MODEL AIR CLUB D AIX EN PROVENCE</v>
          </cell>
          <cell r="Q51" t="str">
            <v>Senior</v>
          </cell>
          <cell r="R51" t="str">
            <v>Championnat de France Avion de voltige RC</v>
          </cell>
          <cell r="S51" t="str">
            <v xml:space="preserve">F3A - Catégorie internationale Avion de voltige RC </v>
          </cell>
          <cell r="U51" t="str">
            <v>Championnat de France Avion de voltige RC</v>
          </cell>
          <cell r="V51" t="str">
            <v>22/08/2024</v>
          </cell>
          <cell r="W51" t="str">
            <v>25/08/2024</v>
          </cell>
          <cell r="X51" t="str">
            <v>0967 - HAGUE MODEL AIR CLUB</v>
          </cell>
          <cell r="Y51">
            <v>50100</v>
          </cell>
          <cell r="Z51" t="str">
            <v>CHERBOURG-EN-COTENTIN</v>
          </cell>
          <cell r="AA51" t="str">
            <v>Principale</v>
          </cell>
          <cell r="AB51" t="str">
            <v>11/07/2024</v>
          </cell>
          <cell r="AC51" t="str">
            <v>Active</v>
          </cell>
        </row>
        <row r="52">
          <cell r="A52">
            <v>326</v>
          </cell>
          <cell r="B52">
            <v>1404206</v>
          </cell>
          <cell r="C52" t="str">
            <v>Monsieur</v>
          </cell>
          <cell r="D52" t="str">
            <v>GARNIER</v>
          </cell>
          <cell r="E52" t="str">
            <v>Frédéric</v>
          </cell>
          <cell r="F52" t="str">
            <v>21/04/1963</v>
          </cell>
          <cell r="G52" t="str">
            <v>Masculin</v>
          </cell>
          <cell r="H52" t="str">
            <v>3 RUE DE FOURQUEUX</v>
          </cell>
          <cell r="I52">
            <v>78100</v>
          </cell>
          <cell r="J52" t="str">
            <v>Saint-Germain-en-Laye</v>
          </cell>
          <cell r="K52" t="str">
            <v>frdrcgarnier@gmail.com</v>
          </cell>
          <cell r="N52" t="str">
            <v>LAMIF - LAM ILE DE FRANCE</v>
          </cell>
          <cell r="O52" t="str">
            <v>CDAM078 - CDAM YVELINES</v>
          </cell>
          <cell r="P52" t="str">
            <v>0978 - MODEL AIR CLUB EPONOIS</v>
          </cell>
          <cell r="Q52" t="str">
            <v>Senior</v>
          </cell>
          <cell r="R52" t="str">
            <v>Championnat de France Avion de voltige RC</v>
          </cell>
          <cell r="S52" t="str">
            <v xml:space="preserve">F3A - Catégorie internationale Avion de voltige RC </v>
          </cell>
          <cell r="U52" t="str">
            <v>Championnat de France Avion de voltige RC</v>
          </cell>
          <cell r="V52" t="str">
            <v>22/08/2024</v>
          </cell>
          <cell r="W52" t="str">
            <v>25/08/2024</v>
          </cell>
          <cell r="X52" t="str">
            <v>0967 - HAGUE MODEL AIR CLUB</v>
          </cell>
          <cell r="Y52">
            <v>50100</v>
          </cell>
          <cell r="Z52" t="str">
            <v>CHERBOURG-EN-COTENTIN</v>
          </cell>
          <cell r="AA52" t="str">
            <v>Principale</v>
          </cell>
          <cell r="AB52" t="str">
            <v>25/06/2024</v>
          </cell>
          <cell r="AC52" t="str">
            <v>Active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547C-4A14-FC44-B319-8A8F92DE2828}">
  <dimension ref="B2:Z32"/>
  <sheetViews>
    <sheetView tabSelected="1" workbookViewId="0">
      <selection activeCell="B7" sqref="B7:C9"/>
    </sheetView>
  </sheetViews>
  <sheetFormatPr baseColWidth="10" defaultRowHeight="16"/>
  <cols>
    <col min="1" max="1" width="1.125" style="8" customWidth="1"/>
    <col min="2" max="2" width="10.625" style="8"/>
    <col min="3" max="3" width="16.875" style="8" customWidth="1"/>
    <col min="4" max="4" width="10.625" style="8"/>
    <col min="5" max="5" width="25.25" style="8" bestFit="1" customWidth="1"/>
    <col min="6" max="6" width="10.625" style="8"/>
    <col min="7" max="7" width="34.125" style="8" bestFit="1" customWidth="1"/>
    <col min="8" max="8" width="10.125" style="8" customWidth="1"/>
    <col min="9" max="9" width="1.625" style="8" customWidth="1"/>
    <col min="10" max="26" width="7.25" style="8" customWidth="1"/>
    <col min="27" max="16384" width="10.625" style="8"/>
  </cols>
  <sheetData>
    <row r="2" spans="2:26" ht="23">
      <c r="C2" s="6"/>
      <c r="D2" s="6"/>
      <c r="E2" s="6"/>
      <c r="F2" s="7" t="s">
        <v>24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26" ht="23">
      <c r="C3" s="6"/>
      <c r="D3" s="6"/>
      <c r="F3" s="7" t="s">
        <v>25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26" ht="20">
      <c r="B4" s="9"/>
      <c r="C4" s="10"/>
      <c r="E4" s="11"/>
    </row>
    <row r="5" spans="2:26" ht="19" thickBot="1">
      <c r="B5" s="12" t="s">
        <v>26</v>
      </c>
    </row>
    <row r="6" spans="2:26" ht="17" thickBot="1">
      <c r="B6" s="13" t="s">
        <v>0</v>
      </c>
      <c r="C6" s="13" t="s">
        <v>27</v>
      </c>
      <c r="D6" s="14" t="s">
        <v>28</v>
      </c>
      <c r="E6" s="14" t="s">
        <v>29</v>
      </c>
      <c r="F6" s="14" t="s">
        <v>4</v>
      </c>
      <c r="G6" s="14" t="s">
        <v>5</v>
      </c>
      <c r="H6" s="14" t="s">
        <v>30</v>
      </c>
      <c r="J6" s="15" t="s">
        <v>31</v>
      </c>
      <c r="K6" s="16" t="s">
        <v>32</v>
      </c>
      <c r="L6" s="16" t="s">
        <v>33</v>
      </c>
      <c r="M6" s="16" t="s">
        <v>34</v>
      </c>
      <c r="N6" s="16" t="s">
        <v>35</v>
      </c>
      <c r="O6" s="16" t="s">
        <v>36</v>
      </c>
      <c r="P6" s="16" t="s">
        <v>37</v>
      </c>
      <c r="Q6" s="16" t="s">
        <v>38</v>
      </c>
      <c r="R6" s="16" t="s">
        <v>39</v>
      </c>
      <c r="S6" s="16" t="s">
        <v>40</v>
      </c>
      <c r="T6" s="16" t="s">
        <v>41</v>
      </c>
      <c r="U6" s="16" t="s">
        <v>42</v>
      </c>
      <c r="V6" s="16" t="s">
        <v>43</v>
      </c>
      <c r="W6" s="16" t="s">
        <v>44</v>
      </c>
      <c r="X6" s="16" t="s">
        <v>45</v>
      </c>
      <c r="Y6" s="16" t="s">
        <v>46</v>
      </c>
      <c r="Z6" s="17" t="s">
        <v>46</v>
      </c>
    </row>
    <row r="7" spans="2:26">
      <c r="B7" s="18">
        <v>1</v>
      </c>
      <c r="C7" s="19" t="s">
        <v>47</v>
      </c>
      <c r="D7" s="20"/>
      <c r="E7" s="21" t="s">
        <v>48</v>
      </c>
      <c r="F7" s="22">
        <v>354</v>
      </c>
      <c r="G7" s="23" t="s">
        <v>49</v>
      </c>
      <c r="H7" s="24">
        <v>13973.21</v>
      </c>
      <c r="I7" s="25"/>
      <c r="J7" s="26">
        <v>934.89</v>
      </c>
      <c r="K7" s="27">
        <v>820.76</v>
      </c>
      <c r="L7" s="28">
        <v>872.68</v>
      </c>
      <c r="M7" s="28">
        <v>953.44</v>
      </c>
      <c r="N7" s="28">
        <v>878.26</v>
      </c>
      <c r="O7" s="28">
        <v>1000</v>
      </c>
      <c r="P7" s="28">
        <v>1000</v>
      </c>
      <c r="Q7" s="28">
        <v>930.47</v>
      </c>
      <c r="R7" s="28">
        <v>978.76</v>
      </c>
      <c r="S7" s="27">
        <v>840.57</v>
      </c>
      <c r="T7" s="28">
        <v>938.12</v>
      </c>
      <c r="U7" s="28">
        <v>862.57</v>
      </c>
      <c r="V7" s="28">
        <v>900.73</v>
      </c>
      <c r="W7" s="28">
        <v>971.63</v>
      </c>
      <c r="X7" s="28">
        <v>847.77</v>
      </c>
      <c r="Y7" s="28">
        <v>974.67</v>
      </c>
      <c r="Z7" s="29">
        <v>929.22</v>
      </c>
    </row>
    <row r="8" spans="2:26">
      <c r="B8" s="30">
        <v>2</v>
      </c>
      <c r="C8" s="31" t="s">
        <v>50</v>
      </c>
      <c r="D8" s="32"/>
      <c r="E8" s="33" t="s">
        <v>48</v>
      </c>
      <c r="F8" s="34">
        <v>354</v>
      </c>
      <c r="G8" s="33" t="s">
        <v>49</v>
      </c>
      <c r="H8" s="35">
        <v>13969.19</v>
      </c>
      <c r="I8" s="25"/>
      <c r="J8" s="36">
        <v>895.02</v>
      </c>
      <c r="K8" s="37">
        <v>986.17</v>
      </c>
      <c r="L8" s="37">
        <v>828.5</v>
      </c>
      <c r="M8" s="37">
        <v>994.41</v>
      </c>
      <c r="N8" s="37">
        <v>960.68</v>
      </c>
      <c r="O8" s="37">
        <v>916.05</v>
      </c>
      <c r="P8" s="37">
        <v>853.91</v>
      </c>
      <c r="Q8" s="38">
        <v>676.98</v>
      </c>
      <c r="R8" s="38">
        <v>765.67</v>
      </c>
      <c r="S8" s="37">
        <v>842.58</v>
      </c>
      <c r="T8" s="37">
        <v>1000</v>
      </c>
      <c r="U8" s="37">
        <v>1000</v>
      </c>
      <c r="V8" s="37">
        <v>944.24</v>
      </c>
      <c r="W8" s="37">
        <v>903.2</v>
      </c>
      <c r="X8" s="37">
        <v>919.24</v>
      </c>
      <c r="Y8" s="37">
        <v>925.19</v>
      </c>
      <c r="Z8" s="39">
        <v>1000</v>
      </c>
    </row>
    <row r="9" spans="2:26">
      <c r="B9" s="30">
        <v>3</v>
      </c>
      <c r="C9" s="31" t="s">
        <v>51</v>
      </c>
      <c r="D9" s="32"/>
      <c r="E9" s="33" t="s">
        <v>48</v>
      </c>
      <c r="F9" s="34">
        <v>354</v>
      </c>
      <c r="G9" s="33" t="s">
        <v>49</v>
      </c>
      <c r="H9" s="35">
        <v>13805.47</v>
      </c>
      <c r="I9" s="25"/>
      <c r="J9" s="36">
        <v>1000</v>
      </c>
      <c r="K9" s="37">
        <v>1000</v>
      </c>
      <c r="L9" s="37">
        <v>1000</v>
      </c>
      <c r="M9" s="37">
        <v>920.27</v>
      </c>
      <c r="N9" s="37">
        <v>934.42</v>
      </c>
      <c r="O9" s="37">
        <v>895.71</v>
      </c>
      <c r="P9" s="37">
        <v>944.74</v>
      </c>
      <c r="Q9" s="38">
        <v>766.68</v>
      </c>
      <c r="R9" s="37">
        <v>896.51</v>
      </c>
      <c r="S9" s="37">
        <v>786.7</v>
      </c>
      <c r="T9" s="37">
        <v>880.27</v>
      </c>
      <c r="U9" s="37">
        <v>851.35</v>
      </c>
      <c r="V9" s="37">
        <v>1000</v>
      </c>
      <c r="W9" s="37">
        <v>887.02</v>
      </c>
      <c r="X9" s="37">
        <v>916.54</v>
      </c>
      <c r="Y9" s="38">
        <v>777.42</v>
      </c>
      <c r="Z9" s="39">
        <v>891.94</v>
      </c>
    </row>
    <row r="10" spans="2:26">
      <c r="B10" s="30">
        <v>4</v>
      </c>
      <c r="C10" s="31" t="s">
        <v>52</v>
      </c>
      <c r="D10" s="32"/>
      <c r="E10" s="32" t="s">
        <v>53</v>
      </c>
      <c r="F10" s="34">
        <v>566</v>
      </c>
      <c r="G10" s="33" t="s">
        <v>54</v>
      </c>
      <c r="H10" s="35">
        <v>13553.32</v>
      </c>
      <c r="I10" s="25"/>
      <c r="J10" s="36">
        <v>915.09</v>
      </c>
      <c r="K10" s="37">
        <v>969.18</v>
      </c>
      <c r="L10" s="37">
        <v>820.94</v>
      </c>
      <c r="M10" s="37">
        <v>902.34</v>
      </c>
      <c r="N10" s="37">
        <v>855.93</v>
      </c>
      <c r="O10" s="38">
        <v>765.64</v>
      </c>
      <c r="P10" s="37">
        <v>853.11</v>
      </c>
      <c r="Q10" s="37">
        <v>833.44</v>
      </c>
      <c r="R10" s="37">
        <v>936.71</v>
      </c>
      <c r="S10" s="38">
        <v>801.18</v>
      </c>
      <c r="T10" s="37">
        <v>886.31</v>
      </c>
      <c r="U10" s="37">
        <v>902.27</v>
      </c>
      <c r="V10" s="37">
        <v>928.56</v>
      </c>
      <c r="W10" s="37">
        <v>996.61</v>
      </c>
      <c r="X10" s="37">
        <v>940.49</v>
      </c>
      <c r="Y10" s="37">
        <v>919.05</v>
      </c>
      <c r="Z10" s="39">
        <v>893.29</v>
      </c>
    </row>
    <row r="11" spans="2:26">
      <c r="B11" s="30">
        <v>5</v>
      </c>
      <c r="C11" s="31" t="s">
        <v>55</v>
      </c>
      <c r="D11" s="32"/>
      <c r="E11" s="32" t="s">
        <v>53</v>
      </c>
      <c r="F11" s="34">
        <v>755</v>
      </c>
      <c r="G11" s="40" t="s">
        <v>56</v>
      </c>
      <c r="H11" s="35">
        <v>13474.76</v>
      </c>
      <c r="I11" s="25"/>
      <c r="J11" s="36">
        <v>885.75</v>
      </c>
      <c r="K11" s="37">
        <v>908.26</v>
      </c>
      <c r="L11" s="37">
        <v>971.6</v>
      </c>
      <c r="M11" s="37">
        <v>872.91</v>
      </c>
      <c r="N11" s="37">
        <v>823.67</v>
      </c>
      <c r="O11" s="37">
        <v>941.31</v>
      </c>
      <c r="P11" s="38">
        <v>780.88</v>
      </c>
      <c r="Q11" s="38">
        <v>732.05</v>
      </c>
      <c r="R11" s="37">
        <v>828.39</v>
      </c>
      <c r="S11" s="37">
        <v>800.27</v>
      </c>
      <c r="T11" s="37">
        <v>962.76</v>
      </c>
      <c r="U11" s="37">
        <v>868.46</v>
      </c>
      <c r="V11" s="37">
        <v>840.73</v>
      </c>
      <c r="W11" s="37">
        <v>954.03</v>
      </c>
      <c r="X11" s="37">
        <v>825.04</v>
      </c>
      <c r="Y11" s="37">
        <v>1000</v>
      </c>
      <c r="Z11" s="39">
        <v>991.58</v>
      </c>
    </row>
    <row r="12" spans="2:26">
      <c r="B12" s="30">
        <v>6</v>
      </c>
      <c r="C12" s="31" t="s">
        <v>57</v>
      </c>
      <c r="D12" s="41"/>
      <c r="E12" s="41" t="s">
        <v>58</v>
      </c>
      <c r="F12" s="34">
        <v>69</v>
      </c>
      <c r="G12" s="33" t="s">
        <v>59</v>
      </c>
      <c r="H12" s="35">
        <v>13429.43</v>
      </c>
      <c r="I12" s="25"/>
      <c r="J12" s="36">
        <v>797.55</v>
      </c>
      <c r="K12" s="37">
        <v>883.13</v>
      </c>
      <c r="L12" s="37">
        <v>838.74</v>
      </c>
      <c r="M12" s="37">
        <v>925.26</v>
      </c>
      <c r="N12" s="37">
        <v>943.53</v>
      </c>
      <c r="O12" s="37">
        <v>834.61</v>
      </c>
      <c r="P12" s="37">
        <v>864.58</v>
      </c>
      <c r="Q12" s="37">
        <v>848.56</v>
      </c>
      <c r="R12" s="37">
        <v>991.13</v>
      </c>
      <c r="S12" s="37">
        <v>965.7</v>
      </c>
      <c r="T12" s="37">
        <v>819.8</v>
      </c>
      <c r="U12" s="38">
        <v>761.6</v>
      </c>
      <c r="V12" s="37">
        <v>942.39</v>
      </c>
      <c r="W12" s="37">
        <v>894.79</v>
      </c>
      <c r="X12" s="38">
        <v>742.42</v>
      </c>
      <c r="Y12" s="37">
        <v>929.27</v>
      </c>
      <c r="Z12" s="39">
        <v>950.39</v>
      </c>
    </row>
    <row r="13" spans="2:26">
      <c r="B13" s="30">
        <v>7</v>
      </c>
      <c r="C13" s="31" t="s">
        <v>60</v>
      </c>
      <c r="D13" s="32"/>
      <c r="E13" s="33" t="s">
        <v>48</v>
      </c>
      <c r="F13" s="34">
        <v>498</v>
      </c>
      <c r="G13" s="33" t="s">
        <v>61</v>
      </c>
      <c r="H13" s="35">
        <v>13397.41</v>
      </c>
      <c r="I13" s="25"/>
      <c r="J13" s="36">
        <v>855.71</v>
      </c>
      <c r="K13" s="37">
        <v>877.51</v>
      </c>
      <c r="L13" s="37">
        <v>812.24</v>
      </c>
      <c r="M13" s="37">
        <v>876.01</v>
      </c>
      <c r="N13" s="37">
        <v>876.06</v>
      </c>
      <c r="O13" s="37">
        <v>972.89</v>
      </c>
      <c r="P13" s="37">
        <v>873.68</v>
      </c>
      <c r="Q13" s="38">
        <v>777.23</v>
      </c>
      <c r="R13" s="37">
        <v>881.14</v>
      </c>
      <c r="S13" s="38">
        <v>787.87</v>
      </c>
      <c r="T13" s="37">
        <v>948.05</v>
      </c>
      <c r="U13" s="37">
        <v>926.31</v>
      </c>
      <c r="V13" s="37">
        <v>950.4</v>
      </c>
      <c r="W13" s="37">
        <v>850.65</v>
      </c>
      <c r="X13" s="37">
        <v>841.37</v>
      </c>
      <c r="Y13" s="37">
        <v>923.78</v>
      </c>
      <c r="Z13" s="39">
        <v>931.61</v>
      </c>
    </row>
    <row r="14" spans="2:26">
      <c r="B14" s="30">
        <v>8</v>
      </c>
      <c r="C14" s="31" t="s">
        <v>62</v>
      </c>
      <c r="D14" s="32"/>
      <c r="E14" s="41" t="s">
        <v>58</v>
      </c>
      <c r="F14" s="34">
        <v>859</v>
      </c>
      <c r="G14" s="33" t="s">
        <v>63</v>
      </c>
      <c r="H14" s="35">
        <v>13397.12</v>
      </c>
      <c r="I14" s="25"/>
      <c r="J14" s="36">
        <v>892.27</v>
      </c>
      <c r="K14" s="37">
        <v>893.46</v>
      </c>
      <c r="L14" s="37">
        <v>848.01</v>
      </c>
      <c r="M14" s="37">
        <v>879.3</v>
      </c>
      <c r="N14" s="37">
        <v>906.1</v>
      </c>
      <c r="O14" s="37">
        <v>896.46</v>
      </c>
      <c r="P14" s="38">
        <v>791.02</v>
      </c>
      <c r="Q14" s="37">
        <v>862.23</v>
      </c>
      <c r="R14" s="37">
        <v>817.93</v>
      </c>
      <c r="S14" s="38">
        <v>763.65</v>
      </c>
      <c r="T14" s="37">
        <v>851.6</v>
      </c>
      <c r="U14" s="37">
        <v>998.65</v>
      </c>
      <c r="V14" s="37">
        <v>850.25</v>
      </c>
      <c r="W14" s="37">
        <v>881.7</v>
      </c>
      <c r="X14" s="37">
        <v>968.33</v>
      </c>
      <c r="Y14" s="37">
        <v>950.03</v>
      </c>
      <c r="Z14" s="39">
        <v>900.8</v>
      </c>
    </row>
    <row r="15" spans="2:26">
      <c r="B15" s="30">
        <v>9</v>
      </c>
      <c r="C15" s="31" t="s">
        <v>64</v>
      </c>
      <c r="D15" s="32"/>
      <c r="E15" s="42" t="s">
        <v>65</v>
      </c>
      <c r="F15" s="42">
        <v>27</v>
      </c>
      <c r="G15" s="43" t="s">
        <v>66</v>
      </c>
      <c r="H15" s="35">
        <v>13218.91</v>
      </c>
      <c r="I15" s="25"/>
      <c r="J15" s="36">
        <v>886.11</v>
      </c>
      <c r="K15" s="37">
        <v>816.69</v>
      </c>
      <c r="L15" s="37">
        <v>840.78</v>
      </c>
      <c r="M15" s="38">
        <v>750.55</v>
      </c>
      <c r="N15" s="37">
        <v>947.66</v>
      </c>
      <c r="O15" s="37">
        <v>860.92</v>
      </c>
      <c r="P15" s="37">
        <v>977.73</v>
      </c>
      <c r="Q15" s="37">
        <v>828.85</v>
      </c>
      <c r="R15" s="38">
        <v>794.38</v>
      </c>
      <c r="S15" s="37">
        <v>861.66</v>
      </c>
      <c r="T15" s="37">
        <v>809.81</v>
      </c>
      <c r="U15" s="37">
        <v>828.52</v>
      </c>
      <c r="V15" s="37">
        <v>864.62</v>
      </c>
      <c r="W15" s="37">
        <v>891.13</v>
      </c>
      <c r="X15" s="37">
        <v>1000</v>
      </c>
      <c r="Y15" s="37">
        <v>895.46</v>
      </c>
      <c r="Z15" s="39">
        <v>908.97</v>
      </c>
    </row>
    <row r="16" spans="2:26">
      <c r="B16" s="30">
        <v>10</v>
      </c>
      <c r="C16" s="31" t="s">
        <v>67</v>
      </c>
      <c r="D16" s="32"/>
      <c r="E16" s="32" t="s">
        <v>68</v>
      </c>
      <c r="F16" s="34">
        <v>410</v>
      </c>
      <c r="G16" s="33" t="s">
        <v>69</v>
      </c>
      <c r="H16" s="35">
        <v>13040.1</v>
      </c>
      <c r="I16" s="25"/>
      <c r="J16" s="36">
        <v>863.67</v>
      </c>
      <c r="K16" s="37">
        <v>880.58</v>
      </c>
      <c r="L16" s="37">
        <v>788.87</v>
      </c>
      <c r="M16" s="38">
        <v>693.4</v>
      </c>
      <c r="N16" s="37">
        <v>830.29</v>
      </c>
      <c r="O16" s="37">
        <v>832.15</v>
      </c>
      <c r="P16" s="37">
        <v>829.55</v>
      </c>
      <c r="Q16" s="37">
        <v>927.07</v>
      </c>
      <c r="R16" s="37">
        <v>818.38</v>
      </c>
      <c r="S16" s="37">
        <v>918.24</v>
      </c>
      <c r="T16" s="37">
        <v>846.64</v>
      </c>
      <c r="U16" s="38">
        <v>699.03</v>
      </c>
      <c r="V16" s="37">
        <v>881.41</v>
      </c>
      <c r="W16" s="37">
        <v>908.28</v>
      </c>
      <c r="X16" s="37">
        <v>901.35</v>
      </c>
      <c r="Y16" s="37">
        <v>884.03</v>
      </c>
      <c r="Z16" s="39">
        <v>929.59</v>
      </c>
    </row>
    <row r="17" spans="2:26">
      <c r="B17" s="30">
        <v>11</v>
      </c>
      <c r="C17" s="31" t="s">
        <v>70</v>
      </c>
      <c r="D17" s="32"/>
      <c r="E17" s="33" t="s">
        <v>48</v>
      </c>
      <c r="F17" s="34">
        <v>875</v>
      </c>
      <c r="G17" s="33" t="s">
        <v>71</v>
      </c>
      <c r="H17" s="35">
        <v>13037.8</v>
      </c>
      <c r="I17" s="25"/>
      <c r="J17" s="36">
        <v>857.56</v>
      </c>
      <c r="K17" s="37">
        <v>867.55</v>
      </c>
      <c r="L17" s="38">
        <v>747.7</v>
      </c>
      <c r="M17" s="37">
        <v>881.75</v>
      </c>
      <c r="N17" s="37">
        <v>849.69</v>
      </c>
      <c r="O17" s="37">
        <v>805.4</v>
      </c>
      <c r="P17" s="37">
        <v>875.19</v>
      </c>
      <c r="Q17" s="38">
        <v>684.62</v>
      </c>
      <c r="R17" s="37">
        <v>883.57</v>
      </c>
      <c r="S17" s="37">
        <v>787.14</v>
      </c>
      <c r="T17" s="37">
        <v>846.64</v>
      </c>
      <c r="U17" s="37">
        <v>823.77</v>
      </c>
      <c r="V17" s="37">
        <v>811.92</v>
      </c>
      <c r="W17" s="37">
        <v>1000</v>
      </c>
      <c r="X17" s="37">
        <v>935.97</v>
      </c>
      <c r="Y17" s="37">
        <v>937.9</v>
      </c>
      <c r="Z17" s="39">
        <v>873.75</v>
      </c>
    </row>
    <row r="18" spans="2:26">
      <c r="B18" s="30">
        <v>12</v>
      </c>
      <c r="C18" s="31" t="s">
        <v>72</v>
      </c>
      <c r="D18" s="41"/>
      <c r="E18" s="41" t="s">
        <v>58</v>
      </c>
      <c r="F18" s="34">
        <v>69</v>
      </c>
      <c r="G18" s="33" t="s">
        <v>59</v>
      </c>
      <c r="H18" s="35">
        <v>12892.47</v>
      </c>
      <c r="I18" s="25"/>
      <c r="J18" s="36">
        <v>842.18</v>
      </c>
      <c r="K18" s="37">
        <v>782.47</v>
      </c>
      <c r="L18" s="37">
        <v>770.66</v>
      </c>
      <c r="M18" s="37">
        <v>872.57</v>
      </c>
      <c r="N18" s="37">
        <v>831.2</v>
      </c>
      <c r="O18" s="37">
        <v>846.8</v>
      </c>
      <c r="P18" s="38">
        <v>727.72</v>
      </c>
      <c r="Q18" s="37">
        <v>929.62</v>
      </c>
      <c r="R18" s="37">
        <v>932.8</v>
      </c>
      <c r="S18" s="37">
        <v>924.88</v>
      </c>
      <c r="T18" s="37">
        <v>855.04</v>
      </c>
      <c r="U18" s="38">
        <v>715.2</v>
      </c>
      <c r="V18" s="37">
        <v>895.86</v>
      </c>
      <c r="W18" s="37">
        <v>876.91</v>
      </c>
      <c r="X18" s="37">
        <v>761.02</v>
      </c>
      <c r="Y18" s="37">
        <v>879.7</v>
      </c>
      <c r="Z18" s="39">
        <v>890.76</v>
      </c>
    </row>
    <row r="19" spans="2:26">
      <c r="B19" s="30">
        <v>13</v>
      </c>
      <c r="C19" s="31" t="s">
        <v>73</v>
      </c>
      <c r="D19" s="32"/>
      <c r="E19" s="44" t="s">
        <v>48</v>
      </c>
      <c r="F19" s="34">
        <v>354</v>
      </c>
      <c r="G19" s="33" t="s">
        <v>49</v>
      </c>
      <c r="H19" s="35">
        <v>12812.85</v>
      </c>
      <c r="I19" s="25"/>
      <c r="J19" s="36">
        <v>834.77</v>
      </c>
      <c r="K19" s="37">
        <v>757.93</v>
      </c>
      <c r="L19" s="38">
        <v>718.63</v>
      </c>
      <c r="M19" s="37">
        <v>817.81</v>
      </c>
      <c r="N19" s="37">
        <v>1000</v>
      </c>
      <c r="O19" s="37">
        <v>796.46</v>
      </c>
      <c r="P19" s="37">
        <v>894.92</v>
      </c>
      <c r="Q19" s="37">
        <v>809.71</v>
      </c>
      <c r="R19" s="37">
        <v>892.93</v>
      </c>
      <c r="S19" s="37">
        <v>814.94</v>
      </c>
      <c r="T19" s="37">
        <v>871.86</v>
      </c>
      <c r="U19" s="38">
        <v>741.05</v>
      </c>
      <c r="V19" s="37">
        <v>852.51</v>
      </c>
      <c r="W19" s="37">
        <v>922.86</v>
      </c>
      <c r="X19" s="37">
        <v>853.34</v>
      </c>
      <c r="Y19" s="37">
        <v>753.97</v>
      </c>
      <c r="Z19" s="39">
        <v>938.84</v>
      </c>
    </row>
    <row r="20" spans="2:26">
      <c r="B20" s="30">
        <v>14</v>
      </c>
      <c r="C20" s="31" t="s">
        <v>74</v>
      </c>
      <c r="D20" s="32"/>
      <c r="E20" s="33" t="s">
        <v>48</v>
      </c>
      <c r="F20" s="34">
        <v>354</v>
      </c>
      <c r="G20" s="33" t="s">
        <v>49</v>
      </c>
      <c r="H20" s="35">
        <v>12752.19</v>
      </c>
      <c r="I20" s="25"/>
      <c r="J20" s="36">
        <v>808.78</v>
      </c>
      <c r="K20" s="37">
        <v>877.15</v>
      </c>
      <c r="L20" s="38">
        <v>735.35</v>
      </c>
      <c r="M20" s="37">
        <v>912.15</v>
      </c>
      <c r="N20" s="37">
        <v>936.15</v>
      </c>
      <c r="O20" s="38">
        <v>737.76</v>
      </c>
      <c r="P20" s="37">
        <v>867.38</v>
      </c>
      <c r="Q20" s="37">
        <v>806.82</v>
      </c>
      <c r="R20" s="37">
        <v>808.76</v>
      </c>
      <c r="S20" s="37">
        <v>805.61</v>
      </c>
      <c r="T20" s="37">
        <v>796.37</v>
      </c>
      <c r="U20" s="37">
        <v>840.1</v>
      </c>
      <c r="V20" s="37">
        <v>809.6</v>
      </c>
      <c r="W20" s="37">
        <v>789.17</v>
      </c>
      <c r="X20" s="37">
        <v>818.83</v>
      </c>
      <c r="Y20" s="37">
        <v>935.91</v>
      </c>
      <c r="Z20" s="39">
        <v>939.41</v>
      </c>
    </row>
    <row r="21" spans="2:26">
      <c r="B21" s="30">
        <v>15</v>
      </c>
      <c r="C21" s="31" t="s">
        <v>75</v>
      </c>
      <c r="D21" s="32"/>
      <c r="E21" s="32" t="s">
        <v>76</v>
      </c>
      <c r="F21" s="34">
        <v>972</v>
      </c>
      <c r="G21" s="33" t="s">
        <v>77</v>
      </c>
      <c r="H21" s="35">
        <v>12572.96</v>
      </c>
      <c r="I21" s="25"/>
      <c r="J21" s="36">
        <v>769.84</v>
      </c>
      <c r="K21" s="37">
        <v>780.62</v>
      </c>
      <c r="L21" s="37">
        <v>818.83</v>
      </c>
      <c r="M21" s="38">
        <v>708.09</v>
      </c>
      <c r="N21" s="37">
        <v>761.56</v>
      </c>
      <c r="O21" s="38">
        <v>704.49</v>
      </c>
      <c r="P21" s="37">
        <v>840.24</v>
      </c>
      <c r="Q21" s="37">
        <v>841.37</v>
      </c>
      <c r="R21" s="37">
        <v>1000</v>
      </c>
      <c r="S21" s="37">
        <v>943.27</v>
      </c>
      <c r="T21" s="37">
        <v>812.64</v>
      </c>
      <c r="U21" s="37">
        <v>789.29</v>
      </c>
      <c r="V21" s="37">
        <v>860.44</v>
      </c>
      <c r="W21" s="37">
        <v>829.22</v>
      </c>
      <c r="X21" s="37">
        <v>819.26</v>
      </c>
      <c r="Y21" s="37">
        <v>803.85</v>
      </c>
      <c r="Z21" s="39">
        <v>902.53</v>
      </c>
    </row>
    <row r="22" spans="2:26">
      <c r="B22" s="30">
        <v>16</v>
      </c>
      <c r="C22" s="31" t="s">
        <v>78</v>
      </c>
      <c r="D22" s="32"/>
      <c r="E22" s="41" t="s">
        <v>58</v>
      </c>
      <c r="F22" s="34">
        <v>895</v>
      </c>
      <c r="G22" s="34" t="s">
        <v>79</v>
      </c>
      <c r="H22" s="35">
        <v>12544.2</v>
      </c>
      <c r="I22" s="25"/>
      <c r="J22" s="36">
        <v>804.46</v>
      </c>
      <c r="K22" s="37">
        <v>889.56</v>
      </c>
      <c r="L22" s="38">
        <v>698.73</v>
      </c>
      <c r="M22" s="37">
        <v>908.24</v>
      </c>
      <c r="N22" s="37">
        <v>817.15</v>
      </c>
      <c r="O22" s="37">
        <v>765.92</v>
      </c>
      <c r="P22" s="37">
        <v>772.42</v>
      </c>
      <c r="Q22" s="38">
        <v>611.91</v>
      </c>
      <c r="R22" s="37">
        <v>877.33</v>
      </c>
      <c r="S22" s="37">
        <v>737</v>
      </c>
      <c r="T22" s="37">
        <v>765.21</v>
      </c>
      <c r="U22" s="37">
        <v>927.47</v>
      </c>
      <c r="V22" s="37">
        <v>873.09</v>
      </c>
      <c r="W22" s="37">
        <v>896.08</v>
      </c>
      <c r="X22" s="37">
        <v>947.92</v>
      </c>
      <c r="Y22" s="37">
        <v>701.69</v>
      </c>
      <c r="Z22" s="39">
        <v>860.66</v>
      </c>
    </row>
    <row r="23" spans="2:26">
      <c r="B23" s="30">
        <v>17</v>
      </c>
      <c r="C23" s="31" t="s">
        <v>80</v>
      </c>
      <c r="D23" s="32"/>
      <c r="E23" s="41" t="s">
        <v>58</v>
      </c>
      <c r="F23" s="34">
        <v>69</v>
      </c>
      <c r="G23" s="33" t="s">
        <v>59</v>
      </c>
      <c r="H23" s="35">
        <v>12523.78</v>
      </c>
      <c r="I23" s="25"/>
      <c r="J23" s="36">
        <v>778.63</v>
      </c>
      <c r="K23" s="37">
        <v>819.03</v>
      </c>
      <c r="L23" s="37">
        <v>839.59</v>
      </c>
      <c r="M23" s="37">
        <v>1000</v>
      </c>
      <c r="N23" s="38">
        <v>711.94</v>
      </c>
      <c r="O23" s="37">
        <v>719.7</v>
      </c>
      <c r="P23" s="37">
        <v>893.52</v>
      </c>
      <c r="Q23" s="37">
        <v>1000</v>
      </c>
      <c r="R23" s="37">
        <v>800.5</v>
      </c>
      <c r="S23" s="38">
        <v>689.24</v>
      </c>
      <c r="T23" s="37">
        <v>857.25</v>
      </c>
      <c r="U23" s="37">
        <v>853.96</v>
      </c>
      <c r="V23" s="37">
        <v>762.61</v>
      </c>
      <c r="W23" s="37">
        <v>840.93</v>
      </c>
      <c r="X23" s="37">
        <v>810.18</v>
      </c>
      <c r="Y23" s="37">
        <v>772.84</v>
      </c>
      <c r="Z23" s="39">
        <v>775.04</v>
      </c>
    </row>
    <row r="24" spans="2:26">
      <c r="B24" s="30">
        <v>18</v>
      </c>
      <c r="C24" s="31" t="s">
        <v>81</v>
      </c>
      <c r="D24" s="41"/>
      <c r="E24" s="33" t="s">
        <v>48</v>
      </c>
      <c r="F24" s="34">
        <v>354</v>
      </c>
      <c r="G24" s="33" t="s">
        <v>49</v>
      </c>
      <c r="H24" s="35">
        <v>12396.85</v>
      </c>
      <c r="I24" s="25"/>
      <c r="J24" s="36">
        <v>792.77</v>
      </c>
      <c r="K24" s="37">
        <v>884.77</v>
      </c>
      <c r="L24" s="37">
        <v>844.73</v>
      </c>
      <c r="M24" s="37">
        <v>889.16</v>
      </c>
      <c r="N24" s="38">
        <v>0</v>
      </c>
      <c r="O24" s="37">
        <v>726.37</v>
      </c>
      <c r="P24" s="37">
        <v>765.81</v>
      </c>
      <c r="Q24" s="37">
        <v>822.32</v>
      </c>
      <c r="R24" s="37">
        <v>851.75</v>
      </c>
      <c r="S24" s="37">
        <v>704.66</v>
      </c>
      <c r="T24" s="37">
        <v>818.93</v>
      </c>
      <c r="U24" s="37">
        <v>844.24</v>
      </c>
      <c r="V24" s="37">
        <v>852.96</v>
      </c>
      <c r="W24" s="37">
        <v>899.3</v>
      </c>
      <c r="X24" s="38">
        <v>655.46</v>
      </c>
      <c r="Y24" s="37">
        <v>833.99</v>
      </c>
      <c r="Z24" s="39">
        <v>865.09</v>
      </c>
    </row>
    <row r="25" spans="2:26">
      <c r="B25" s="30">
        <v>19</v>
      </c>
      <c r="C25" s="31" t="s">
        <v>82</v>
      </c>
      <c r="D25" s="45"/>
      <c r="E25" s="46" t="s">
        <v>58</v>
      </c>
      <c r="F25" s="34">
        <v>69</v>
      </c>
      <c r="G25" s="33" t="s">
        <v>59</v>
      </c>
      <c r="H25" s="47">
        <v>12309.81</v>
      </c>
      <c r="I25" s="25"/>
      <c r="J25" s="36">
        <v>805.95</v>
      </c>
      <c r="K25" s="38">
        <v>640.08000000000004</v>
      </c>
      <c r="L25" s="37">
        <v>808.59</v>
      </c>
      <c r="M25" s="37">
        <v>733.45</v>
      </c>
      <c r="N25" s="37">
        <v>728.95</v>
      </c>
      <c r="O25" s="37">
        <v>851.57</v>
      </c>
      <c r="P25" s="37">
        <v>715.52</v>
      </c>
      <c r="Q25" s="37">
        <v>699.21</v>
      </c>
      <c r="R25" s="38">
        <v>708.4</v>
      </c>
      <c r="S25" s="37">
        <v>971.25</v>
      </c>
      <c r="T25" s="37">
        <v>789.08</v>
      </c>
      <c r="U25" s="37">
        <v>791.39</v>
      </c>
      <c r="V25" s="37">
        <v>911.49</v>
      </c>
      <c r="W25" s="37">
        <v>835.03</v>
      </c>
      <c r="X25" s="37">
        <v>769.66</v>
      </c>
      <c r="Y25" s="37">
        <v>956.4</v>
      </c>
      <c r="Z25" s="39">
        <v>933.08</v>
      </c>
    </row>
    <row r="26" spans="2:26">
      <c r="B26" s="30">
        <v>20</v>
      </c>
      <c r="C26" s="31" t="s">
        <v>83</v>
      </c>
      <c r="D26" s="45"/>
      <c r="E26" s="41" t="s">
        <v>58</v>
      </c>
      <c r="F26" s="48">
        <v>703</v>
      </c>
      <c r="G26" s="49" t="s">
        <v>84</v>
      </c>
      <c r="H26" s="47">
        <v>12049.21</v>
      </c>
      <c r="I26" s="25"/>
      <c r="J26" s="36">
        <v>677.06</v>
      </c>
      <c r="K26" s="37">
        <v>794.69</v>
      </c>
      <c r="L26" s="37">
        <v>767.95</v>
      </c>
      <c r="M26" s="37">
        <v>796.27</v>
      </c>
      <c r="N26" s="37">
        <v>728.6</v>
      </c>
      <c r="O26" s="37">
        <v>878.42</v>
      </c>
      <c r="P26" s="37">
        <v>815.91</v>
      </c>
      <c r="Q26" s="38">
        <v>627.67999999999995</v>
      </c>
      <c r="R26" s="38">
        <v>631.89</v>
      </c>
      <c r="S26" s="37">
        <v>1000</v>
      </c>
      <c r="T26" s="37">
        <v>784.29</v>
      </c>
      <c r="U26" s="37">
        <v>752.96</v>
      </c>
      <c r="V26" s="37">
        <v>786.56</v>
      </c>
      <c r="W26" s="37">
        <v>793.56</v>
      </c>
      <c r="X26" s="37">
        <v>751.61</v>
      </c>
      <c r="Y26" s="37">
        <v>914.72</v>
      </c>
      <c r="Z26" s="39">
        <v>806.61</v>
      </c>
    </row>
    <row r="27" spans="2:26" ht="17" thickBot="1">
      <c r="B27" s="50">
        <v>21</v>
      </c>
      <c r="C27" s="51" t="s">
        <v>85</v>
      </c>
      <c r="D27" s="52" t="s">
        <v>16</v>
      </c>
      <c r="E27" s="52" t="s">
        <v>53</v>
      </c>
      <c r="F27" s="53">
        <v>1639</v>
      </c>
      <c r="G27" s="54" t="s">
        <v>86</v>
      </c>
      <c r="H27" s="55">
        <v>10240.57</v>
      </c>
      <c r="I27" s="25"/>
      <c r="J27" s="56">
        <v>677.9</v>
      </c>
      <c r="K27" s="57">
        <v>651.58000000000004</v>
      </c>
      <c r="L27" s="58">
        <v>473.03</v>
      </c>
      <c r="M27" s="57">
        <v>597.87</v>
      </c>
      <c r="N27" s="57">
        <v>615.77</v>
      </c>
      <c r="O27" s="58">
        <v>545.13</v>
      </c>
      <c r="P27" s="57">
        <v>760.71</v>
      </c>
      <c r="Q27" s="57">
        <v>670.18</v>
      </c>
      <c r="R27" s="57">
        <v>645.95000000000005</v>
      </c>
      <c r="S27" s="57">
        <v>678.61</v>
      </c>
      <c r="T27" s="57">
        <v>696.5</v>
      </c>
      <c r="U27" s="57">
        <v>668.17</v>
      </c>
      <c r="V27" s="57">
        <v>707.52</v>
      </c>
      <c r="W27" s="57">
        <v>668.67</v>
      </c>
      <c r="X27" s="57">
        <v>777.08</v>
      </c>
      <c r="Y27" s="57">
        <v>657.09</v>
      </c>
      <c r="Z27" s="59">
        <v>766.97</v>
      </c>
    </row>
    <row r="29" spans="2:26">
      <c r="B29" s="60"/>
      <c r="C29" s="705"/>
      <c r="D29" s="706"/>
      <c r="E29" s="706"/>
      <c r="F29" s="706"/>
      <c r="G29" s="706"/>
      <c r="H29" s="706"/>
      <c r="I29" s="706"/>
      <c r="J29" s="706"/>
      <c r="K29" s="706"/>
      <c r="L29" s="706"/>
      <c r="M29" s="706"/>
      <c r="N29" s="706"/>
      <c r="O29" s="706"/>
      <c r="P29" s="706"/>
      <c r="Q29" s="706"/>
      <c r="R29" s="706"/>
    </row>
    <row r="30" spans="2:26">
      <c r="B30" s="61"/>
      <c r="C30" s="62"/>
    </row>
    <row r="31" spans="2:26">
      <c r="B31" s="61"/>
      <c r="C31" s="62"/>
    </row>
    <row r="32" spans="2:26">
      <c r="B32" s="61"/>
      <c r="C32" s="62"/>
      <c r="E32" s="62"/>
    </row>
  </sheetData>
  <mergeCells count="1">
    <mergeCell ref="C29:R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29D7-A3FB-064E-B1A4-C62520443D5C}">
  <dimension ref="B2:W63"/>
  <sheetViews>
    <sheetView workbookViewId="0">
      <selection activeCell="B7" sqref="B7:C9"/>
    </sheetView>
  </sheetViews>
  <sheetFormatPr baseColWidth="10" defaultRowHeight="16"/>
  <cols>
    <col min="1" max="1" width="1.125" style="8" customWidth="1"/>
    <col min="2" max="2" width="10.625" style="8"/>
    <col min="3" max="3" width="19.875" style="8" customWidth="1"/>
    <col min="4" max="4" width="4.75" style="8" customWidth="1"/>
    <col min="5" max="5" width="31.125" style="8" customWidth="1"/>
    <col min="6" max="6" width="10.625" style="8"/>
    <col min="7" max="7" width="60.875" style="8" customWidth="1"/>
    <col min="8" max="8" width="10.125" style="8" customWidth="1"/>
    <col min="9" max="9" width="1.625" style="8" customWidth="1"/>
    <col min="10" max="18" width="7.125" style="8" customWidth="1"/>
    <col min="19" max="19" width="2.5" style="8" customWidth="1"/>
    <col min="20" max="16384" width="10.625" style="8"/>
  </cols>
  <sheetData>
    <row r="2" spans="2:23" ht="23">
      <c r="C2" s="6"/>
      <c r="D2" s="6"/>
      <c r="E2" s="6"/>
      <c r="F2" s="7" t="s">
        <v>599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23" ht="23">
      <c r="C3" s="6"/>
      <c r="D3" s="6"/>
      <c r="F3" s="7" t="s">
        <v>600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23" ht="20">
      <c r="B4" s="9"/>
      <c r="C4" s="10"/>
      <c r="E4" s="11"/>
    </row>
    <row r="5" spans="2:23" ht="19" thickBot="1">
      <c r="B5" s="230" t="s">
        <v>601</v>
      </c>
    </row>
    <row r="6" spans="2:23" ht="17" thickBot="1">
      <c r="B6" s="13" t="s">
        <v>0</v>
      </c>
      <c r="C6" s="159" t="s">
        <v>27</v>
      </c>
      <c r="D6" s="160" t="s">
        <v>602</v>
      </c>
      <c r="E6" s="161" t="s">
        <v>29</v>
      </c>
      <c r="F6" s="161" t="s">
        <v>4</v>
      </c>
      <c r="G6" s="14" t="s">
        <v>5</v>
      </c>
      <c r="H6" s="162" t="s">
        <v>20</v>
      </c>
      <c r="J6" s="163" t="s">
        <v>603</v>
      </c>
      <c r="K6" s="164" t="s">
        <v>604</v>
      </c>
      <c r="L6" s="164" t="s">
        <v>8</v>
      </c>
      <c r="M6" s="164" t="s">
        <v>170</v>
      </c>
      <c r="N6" s="164" t="s">
        <v>171</v>
      </c>
      <c r="O6" s="164" t="s">
        <v>172</v>
      </c>
      <c r="P6" s="164" t="s">
        <v>173</v>
      </c>
      <c r="Q6" s="164" t="s">
        <v>605</v>
      </c>
      <c r="R6" s="438" t="s">
        <v>606</v>
      </c>
      <c r="T6" s="15" t="s">
        <v>607</v>
      </c>
      <c r="U6" s="15" t="s">
        <v>10</v>
      </c>
      <c r="V6" s="439" t="s">
        <v>11</v>
      </c>
      <c r="W6" s="440" t="s">
        <v>608</v>
      </c>
    </row>
    <row r="7" spans="2:23">
      <c r="B7" s="441" t="s">
        <v>234</v>
      </c>
      <c r="C7" s="442" t="s">
        <v>609</v>
      </c>
      <c r="D7" s="20" t="s">
        <v>14</v>
      </c>
      <c r="E7" s="20" t="s">
        <v>421</v>
      </c>
      <c r="F7" s="22">
        <v>987</v>
      </c>
      <c r="G7" s="168" t="s">
        <v>610</v>
      </c>
      <c r="H7" s="24">
        <f>SUM(J7:R7)</f>
        <v>7372.5999999999995</v>
      </c>
      <c r="I7" s="25"/>
      <c r="J7" s="443">
        <v>883.1</v>
      </c>
      <c r="K7" s="172">
        <v>926.4</v>
      </c>
      <c r="L7" s="172">
        <v>1000</v>
      </c>
      <c r="M7" s="172">
        <v>1000</v>
      </c>
      <c r="N7" s="172">
        <v>1000</v>
      </c>
      <c r="O7" s="172">
        <v>901.7</v>
      </c>
      <c r="P7" s="172">
        <v>794.2</v>
      </c>
      <c r="Q7" s="444">
        <v>0</v>
      </c>
      <c r="R7" s="445">
        <v>867.2</v>
      </c>
      <c r="T7" s="443">
        <v>993.6</v>
      </c>
      <c r="U7" s="172">
        <v>1000</v>
      </c>
      <c r="V7" s="446">
        <v>985.8</v>
      </c>
      <c r="W7" s="169">
        <f>SUM(T7:V7)</f>
        <v>2979.3999999999996</v>
      </c>
    </row>
    <row r="8" spans="2:23">
      <c r="B8" s="447" t="s">
        <v>238</v>
      </c>
      <c r="C8" s="448" t="s">
        <v>611</v>
      </c>
      <c r="D8" s="41"/>
      <c r="E8" s="41" t="s">
        <v>431</v>
      </c>
      <c r="F8" s="34" t="s">
        <v>612</v>
      </c>
      <c r="G8" s="177" t="s">
        <v>613</v>
      </c>
      <c r="H8" s="35">
        <f>SUM(J8:R8)</f>
        <v>5869.2000000000007</v>
      </c>
      <c r="I8" s="25"/>
      <c r="J8" s="184">
        <v>1000</v>
      </c>
      <c r="K8" s="449">
        <v>0</v>
      </c>
      <c r="L8" s="180">
        <v>0</v>
      </c>
      <c r="M8" s="180">
        <v>1000</v>
      </c>
      <c r="N8" s="180">
        <v>835.8</v>
      </c>
      <c r="O8" s="180">
        <v>542.5</v>
      </c>
      <c r="P8" s="180">
        <v>572.20000000000005</v>
      </c>
      <c r="Q8" s="180">
        <v>994.6</v>
      </c>
      <c r="R8" s="47">
        <v>924.1</v>
      </c>
      <c r="T8" s="184">
        <v>986.7</v>
      </c>
      <c r="U8" s="180">
        <v>756.3</v>
      </c>
      <c r="V8" s="450">
        <v>971</v>
      </c>
      <c r="W8" s="178">
        <f>SUM(T8:V8)</f>
        <v>2714</v>
      </c>
    </row>
    <row r="9" spans="2:23" ht="30">
      <c r="B9" s="447" t="s">
        <v>240</v>
      </c>
      <c r="C9" s="448" t="s">
        <v>614</v>
      </c>
      <c r="D9" s="32"/>
      <c r="E9" s="32" t="s">
        <v>17</v>
      </c>
      <c r="F9" s="34">
        <v>410</v>
      </c>
      <c r="G9" s="177" t="s">
        <v>69</v>
      </c>
      <c r="H9" s="35">
        <f>SUM(J9:R9)</f>
        <v>6003.9</v>
      </c>
      <c r="I9" s="25"/>
      <c r="J9" s="184">
        <v>496.4</v>
      </c>
      <c r="K9" s="180">
        <v>643.29999999999995</v>
      </c>
      <c r="L9" s="449">
        <v>0</v>
      </c>
      <c r="M9" s="180">
        <v>251.9</v>
      </c>
      <c r="N9" s="180">
        <v>814</v>
      </c>
      <c r="O9" s="180">
        <v>1000</v>
      </c>
      <c r="P9" s="180">
        <v>888.9</v>
      </c>
      <c r="Q9" s="180">
        <v>990.4</v>
      </c>
      <c r="R9" s="47">
        <v>919</v>
      </c>
      <c r="T9" s="184">
        <v>970.5</v>
      </c>
      <c r="U9" s="180">
        <v>942.5</v>
      </c>
      <c r="V9" s="450">
        <v>719</v>
      </c>
      <c r="W9" s="178">
        <f>SUM(T9:V9)</f>
        <v>2632</v>
      </c>
    </row>
    <row r="10" spans="2:23" ht="30">
      <c r="B10" s="447" t="s">
        <v>242</v>
      </c>
      <c r="C10" s="451" t="s">
        <v>615</v>
      </c>
      <c r="D10" s="452"/>
      <c r="E10" s="452" t="s">
        <v>17</v>
      </c>
      <c r="F10" s="453">
        <v>409</v>
      </c>
      <c r="G10" s="454" t="s">
        <v>616</v>
      </c>
      <c r="H10" s="455">
        <f>SUM(J10:R10)-K10</f>
        <v>7496.5</v>
      </c>
      <c r="I10" s="25"/>
      <c r="J10" s="184">
        <v>929.6</v>
      </c>
      <c r="K10" s="449">
        <v>340.2</v>
      </c>
      <c r="L10" s="180">
        <v>1000</v>
      </c>
      <c r="M10" s="180">
        <v>894.2</v>
      </c>
      <c r="N10" s="180">
        <v>1000</v>
      </c>
      <c r="O10" s="180">
        <v>1000</v>
      </c>
      <c r="P10" s="180">
        <v>1000</v>
      </c>
      <c r="Q10" s="180">
        <v>880.3</v>
      </c>
      <c r="R10" s="47">
        <v>792.4</v>
      </c>
      <c r="T10" s="184">
        <v>733</v>
      </c>
      <c r="U10" s="180">
        <v>919</v>
      </c>
      <c r="V10" s="450">
        <v>943</v>
      </c>
      <c r="W10" s="178">
        <f t="shared" ref="W10:W13" si="0">SUM(T10:V10)</f>
        <v>2595</v>
      </c>
    </row>
    <row r="11" spans="2:23">
      <c r="B11" s="447" t="s">
        <v>244</v>
      </c>
      <c r="C11" s="448" t="s">
        <v>617</v>
      </c>
      <c r="D11" s="32" t="s">
        <v>14</v>
      </c>
      <c r="E11" s="32" t="s">
        <v>426</v>
      </c>
      <c r="F11" s="34">
        <v>882</v>
      </c>
      <c r="G11" s="177" t="s">
        <v>287</v>
      </c>
      <c r="H11" s="35">
        <f t="shared" ref="H11:H30" si="1">SUM(J11:R11)</f>
        <v>6229.4000000000005</v>
      </c>
      <c r="I11" s="25"/>
      <c r="J11" s="184">
        <v>967.7</v>
      </c>
      <c r="K11" s="449">
        <v>0</v>
      </c>
      <c r="L11" s="180">
        <v>975</v>
      </c>
      <c r="M11" s="180">
        <v>482.3</v>
      </c>
      <c r="N11" s="180">
        <v>655</v>
      </c>
      <c r="O11" s="180">
        <v>1000</v>
      </c>
      <c r="P11" s="180">
        <v>778.8</v>
      </c>
      <c r="Q11" s="180">
        <v>370.6</v>
      </c>
      <c r="R11" s="47">
        <v>1000</v>
      </c>
      <c r="T11" s="184">
        <v>981.5</v>
      </c>
      <c r="U11" s="180">
        <v>466.7</v>
      </c>
      <c r="V11" s="450">
        <v>961.3</v>
      </c>
      <c r="W11" s="178">
        <f t="shared" si="0"/>
        <v>2409.5</v>
      </c>
    </row>
    <row r="12" spans="2:23">
      <c r="B12" s="447" t="s">
        <v>256</v>
      </c>
      <c r="C12" s="448" t="s">
        <v>618</v>
      </c>
      <c r="D12" s="32"/>
      <c r="E12" s="32" t="s">
        <v>15</v>
      </c>
      <c r="F12" s="34">
        <v>553</v>
      </c>
      <c r="G12" s="177" t="s">
        <v>619</v>
      </c>
      <c r="H12" s="35">
        <f>SUM(J12:R12)-L12</f>
        <v>6226.5</v>
      </c>
      <c r="I12" s="25"/>
      <c r="J12" s="184">
        <v>999.1</v>
      </c>
      <c r="K12" s="180">
        <v>510.1</v>
      </c>
      <c r="L12" s="449">
        <v>354.6</v>
      </c>
      <c r="M12" s="180">
        <v>665.8</v>
      </c>
      <c r="N12" s="180">
        <v>1000</v>
      </c>
      <c r="O12" s="180">
        <v>516.79999999999995</v>
      </c>
      <c r="P12" s="180">
        <v>1000</v>
      </c>
      <c r="Q12" s="180">
        <v>1000</v>
      </c>
      <c r="R12" s="47">
        <v>534.70000000000005</v>
      </c>
      <c r="T12" s="184">
        <v>984.1</v>
      </c>
      <c r="U12" s="180">
        <v>234.5</v>
      </c>
      <c r="V12" s="450">
        <v>915.8</v>
      </c>
      <c r="W12" s="178">
        <f t="shared" si="0"/>
        <v>2134.3999999999996</v>
      </c>
    </row>
    <row r="13" spans="2:23">
      <c r="B13" s="447" t="s">
        <v>258</v>
      </c>
      <c r="C13" s="448" t="s">
        <v>620</v>
      </c>
      <c r="D13" s="32"/>
      <c r="E13" s="32" t="s">
        <v>446</v>
      </c>
      <c r="F13" s="34">
        <v>666</v>
      </c>
      <c r="G13" s="177" t="s">
        <v>621</v>
      </c>
      <c r="H13" s="35">
        <f t="shared" si="1"/>
        <v>6077.11</v>
      </c>
      <c r="I13" s="25"/>
      <c r="J13" s="184">
        <v>1000</v>
      </c>
      <c r="K13" s="180">
        <v>942.6</v>
      </c>
      <c r="L13" s="449">
        <v>0</v>
      </c>
      <c r="M13" s="180">
        <v>0</v>
      </c>
      <c r="N13" s="180">
        <v>973.7</v>
      </c>
      <c r="O13" s="180">
        <v>971.1</v>
      </c>
      <c r="P13" s="180">
        <v>955.41</v>
      </c>
      <c r="Q13" s="180">
        <v>724.4</v>
      </c>
      <c r="R13" s="47">
        <v>509.9</v>
      </c>
      <c r="T13" s="184">
        <v>985.6</v>
      </c>
      <c r="U13" s="180">
        <v>0</v>
      </c>
      <c r="V13" s="450">
        <v>1000</v>
      </c>
      <c r="W13" s="178">
        <f t="shared" si="0"/>
        <v>1985.6</v>
      </c>
    </row>
    <row r="14" spans="2:23" ht="17" thickBot="1">
      <c r="B14" s="447" t="s">
        <v>260</v>
      </c>
      <c r="C14" s="448" t="s">
        <v>622</v>
      </c>
      <c r="D14" s="32"/>
      <c r="E14" s="32" t="s">
        <v>421</v>
      </c>
      <c r="F14" s="34">
        <v>987</v>
      </c>
      <c r="G14" s="177" t="s">
        <v>610</v>
      </c>
      <c r="H14" s="35">
        <f>SUM(J14:R14)-P14</f>
        <v>7984.3</v>
      </c>
      <c r="I14" s="25"/>
      <c r="J14" s="184">
        <v>991.2</v>
      </c>
      <c r="K14" s="180">
        <v>1000</v>
      </c>
      <c r="L14" s="180">
        <v>993.1</v>
      </c>
      <c r="M14" s="180">
        <v>1000</v>
      </c>
      <c r="N14" s="180">
        <v>1000</v>
      </c>
      <c r="O14" s="180">
        <v>1000</v>
      </c>
      <c r="P14" s="449">
        <v>977.3</v>
      </c>
      <c r="Q14" s="180">
        <v>1000</v>
      </c>
      <c r="R14" s="47">
        <v>1000</v>
      </c>
      <c r="T14" s="456">
        <v>1000</v>
      </c>
      <c r="U14" s="193">
        <v>0</v>
      </c>
      <c r="V14" s="457">
        <v>0</v>
      </c>
      <c r="W14" s="191">
        <f>SUM(T14:V14)</f>
        <v>1000</v>
      </c>
    </row>
    <row r="15" spans="2:23">
      <c r="B15" s="447" t="s">
        <v>262</v>
      </c>
      <c r="C15" s="448" t="s">
        <v>623</v>
      </c>
      <c r="D15" s="32" t="s">
        <v>14</v>
      </c>
      <c r="E15" s="32" t="s">
        <v>12</v>
      </c>
      <c r="F15" s="34">
        <v>837</v>
      </c>
      <c r="G15" s="177" t="s">
        <v>624</v>
      </c>
      <c r="H15" s="35">
        <f>SUM(J15:R15)-K15</f>
        <v>5802.4000000000005</v>
      </c>
      <c r="I15" s="25"/>
      <c r="J15" s="184">
        <v>460.3</v>
      </c>
      <c r="K15" s="449">
        <v>357.5</v>
      </c>
      <c r="L15" s="180">
        <v>1000</v>
      </c>
      <c r="M15" s="180">
        <v>799</v>
      </c>
      <c r="N15" s="180">
        <v>894.8</v>
      </c>
      <c r="O15" s="180">
        <v>409.6</v>
      </c>
      <c r="P15" s="180">
        <v>809.4</v>
      </c>
      <c r="Q15" s="180">
        <v>1000</v>
      </c>
      <c r="R15" s="47">
        <v>429.3</v>
      </c>
    </row>
    <row r="16" spans="2:23">
      <c r="B16" s="447" t="s">
        <v>271</v>
      </c>
      <c r="C16" s="448" t="s">
        <v>625</v>
      </c>
      <c r="D16" s="32"/>
      <c r="E16" s="32" t="s">
        <v>446</v>
      </c>
      <c r="F16" s="34">
        <v>666</v>
      </c>
      <c r="G16" s="177" t="s">
        <v>621</v>
      </c>
      <c r="H16" s="35">
        <f t="shared" si="1"/>
        <v>5735.4</v>
      </c>
      <c r="I16" s="25"/>
      <c r="J16" s="184">
        <v>1000</v>
      </c>
      <c r="K16" s="449">
        <v>0</v>
      </c>
      <c r="L16" s="180">
        <v>966.4</v>
      </c>
      <c r="M16" s="180">
        <v>769</v>
      </c>
      <c r="N16" s="180">
        <v>0</v>
      </c>
      <c r="O16" s="180">
        <v>0</v>
      </c>
      <c r="P16" s="180">
        <v>1000</v>
      </c>
      <c r="Q16" s="180">
        <v>1000</v>
      </c>
      <c r="R16" s="47">
        <v>1000</v>
      </c>
    </row>
    <row r="17" spans="2:19">
      <c r="B17" s="447" t="s">
        <v>272</v>
      </c>
      <c r="C17" s="448" t="s">
        <v>626</v>
      </c>
      <c r="D17" s="32"/>
      <c r="E17" s="32" t="s">
        <v>12</v>
      </c>
      <c r="F17" s="34">
        <v>837</v>
      </c>
      <c r="G17" s="177" t="s">
        <v>624</v>
      </c>
      <c r="H17" s="35">
        <f>SUM(J17:R17)-O17</f>
        <v>5713.5999999999995</v>
      </c>
      <c r="I17" s="25"/>
      <c r="J17" s="184">
        <v>451.5</v>
      </c>
      <c r="K17" s="180">
        <v>725.6</v>
      </c>
      <c r="L17" s="180">
        <v>677.6</v>
      </c>
      <c r="M17" s="180">
        <v>498.6</v>
      </c>
      <c r="N17" s="180">
        <v>1000</v>
      </c>
      <c r="O17" s="449">
        <v>443</v>
      </c>
      <c r="P17" s="180">
        <v>741.3</v>
      </c>
      <c r="Q17" s="180">
        <v>619</v>
      </c>
      <c r="R17" s="47">
        <v>1000</v>
      </c>
    </row>
    <row r="18" spans="2:19">
      <c r="B18" s="447" t="s">
        <v>273</v>
      </c>
      <c r="C18" s="448" t="s">
        <v>627</v>
      </c>
      <c r="D18" s="41"/>
      <c r="E18" s="41" t="s">
        <v>12</v>
      </c>
      <c r="F18" s="34">
        <v>108</v>
      </c>
      <c r="G18" s="177" t="s">
        <v>19</v>
      </c>
      <c r="H18" s="35">
        <f t="shared" si="1"/>
        <v>5693.4</v>
      </c>
      <c r="I18" s="25"/>
      <c r="J18" s="184">
        <v>1000</v>
      </c>
      <c r="K18" s="180">
        <v>660</v>
      </c>
      <c r="L18" s="449">
        <v>0</v>
      </c>
      <c r="M18" s="180">
        <v>485.8</v>
      </c>
      <c r="N18" s="180">
        <v>713.7</v>
      </c>
      <c r="O18" s="180">
        <v>750.9</v>
      </c>
      <c r="P18" s="180">
        <v>751.4</v>
      </c>
      <c r="Q18" s="458">
        <v>868.7</v>
      </c>
      <c r="R18" s="459">
        <v>462.9</v>
      </c>
    </row>
    <row r="19" spans="2:19">
      <c r="B19" s="447" t="s">
        <v>298</v>
      </c>
      <c r="C19" s="448" t="s">
        <v>628</v>
      </c>
      <c r="D19" s="32"/>
      <c r="E19" s="32" t="s">
        <v>418</v>
      </c>
      <c r="F19" s="34">
        <v>979</v>
      </c>
      <c r="G19" s="177" t="s">
        <v>22</v>
      </c>
      <c r="H19" s="35">
        <f>SUM(J19:R19)-R19</f>
        <v>5693.07</v>
      </c>
      <c r="I19" s="25"/>
      <c r="J19" s="184">
        <v>830.3</v>
      </c>
      <c r="K19" s="180">
        <v>1000</v>
      </c>
      <c r="L19" s="180">
        <v>736.47</v>
      </c>
      <c r="M19" s="180">
        <v>421.4</v>
      </c>
      <c r="N19" s="180">
        <v>398.9</v>
      </c>
      <c r="O19" s="180">
        <v>706.5</v>
      </c>
      <c r="P19" s="180">
        <v>1000</v>
      </c>
      <c r="Q19" s="180">
        <v>599.5</v>
      </c>
      <c r="R19" s="460">
        <v>313.89999999999998</v>
      </c>
    </row>
    <row r="20" spans="2:19">
      <c r="B20" s="447" t="s">
        <v>299</v>
      </c>
      <c r="C20" s="448" t="s">
        <v>629</v>
      </c>
      <c r="D20" s="32"/>
      <c r="E20" s="32" t="s">
        <v>421</v>
      </c>
      <c r="F20" s="34">
        <v>987</v>
      </c>
      <c r="G20" s="177" t="s">
        <v>610</v>
      </c>
      <c r="H20" s="35">
        <f t="shared" si="1"/>
        <v>5631.42</v>
      </c>
      <c r="I20" s="25"/>
      <c r="J20" s="184">
        <v>943.2</v>
      </c>
      <c r="K20" s="180">
        <v>943.3</v>
      </c>
      <c r="L20" s="180">
        <v>693.1</v>
      </c>
      <c r="M20" s="449">
        <v>0</v>
      </c>
      <c r="N20" s="180">
        <v>0</v>
      </c>
      <c r="O20" s="180">
        <v>599.5</v>
      </c>
      <c r="P20" s="180">
        <v>911.9</v>
      </c>
      <c r="Q20" s="180">
        <v>633.52</v>
      </c>
      <c r="R20" s="47">
        <v>906.9</v>
      </c>
    </row>
    <row r="21" spans="2:19">
      <c r="B21" s="447" t="s">
        <v>300</v>
      </c>
      <c r="C21" s="448" t="s">
        <v>630</v>
      </c>
      <c r="D21" s="32"/>
      <c r="E21" s="32" t="s">
        <v>426</v>
      </c>
      <c r="F21" s="34">
        <v>882</v>
      </c>
      <c r="G21" s="177" t="s">
        <v>287</v>
      </c>
      <c r="H21" s="35">
        <f>SUM(J21:R21)-N21</f>
        <v>5623.6</v>
      </c>
      <c r="I21" s="25"/>
      <c r="J21" s="184">
        <v>537.79999999999995</v>
      </c>
      <c r="K21" s="180">
        <v>598.6</v>
      </c>
      <c r="L21" s="180">
        <v>736.5</v>
      </c>
      <c r="M21" s="180">
        <v>1000</v>
      </c>
      <c r="N21" s="180">
        <v>365.1</v>
      </c>
      <c r="O21" s="180">
        <v>474.5</v>
      </c>
      <c r="P21" s="449">
        <v>432.3</v>
      </c>
      <c r="Q21" s="180">
        <v>956.3</v>
      </c>
      <c r="R21" s="47">
        <v>887.6</v>
      </c>
    </row>
    <row r="22" spans="2:19">
      <c r="B22" s="447" t="s">
        <v>303</v>
      </c>
      <c r="C22" s="448" t="s">
        <v>631</v>
      </c>
      <c r="D22" s="32"/>
      <c r="E22" s="32" t="s">
        <v>426</v>
      </c>
      <c r="F22" s="34">
        <v>882</v>
      </c>
      <c r="G22" s="177" t="s">
        <v>287</v>
      </c>
      <c r="H22" s="35">
        <f>SUM(J22:R22)</f>
        <v>5567.6</v>
      </c>
      <c r="I22" s="25"/>
      <c r="J22" s="184">
        <v>760.9</v>
      </c>
      <c r="K22" s="180">
        <v>709.3</v>
      </c>
      <c r="L22" s="180">
        <v>296.5</v>
      </c>
      <c r="M22" s="180">
        <v>964.1</v>
      </c>
      <c r="N22" s="180">
        <v>680.4</v>
      </c>
      <c r="O22" s="180">
        <v>755.8</v>
      </c>
      <c r="P22" s="180">
        <v>981.8</v>
      </c>
      <c r="Q22" s="180">
        <v>418.8</v>
      </c>
      <c r="R22" s="460">
        <v>0</v>
      </c>
      <c r="S22" s="461"/>
    </row>
    <row r="23" spans="2:19" ht="30">
      <c r="B23" s="447" t="s">
        <v>305</v>
      </c>
      <c r="C23" s="448" t="s">
        <v>632</v>
      </c>
      <c r="D23" s="32" t="s">
        <v>23</v>
      </c>
      <c r="E23" s="32" t="s">
        <v>17</v>
      </c>
      <c r="F23" s="34">
        <v>410</v>
      </c>
      <c r="G23" s="177" t="s">
        <v>69</v>
      </c>
      <c r="H23" s="35">
        <f>SUM(J23:R23)-N23</f>
        <v>5565.4599999999991</v>
      </c>
      <c r="I23" s="25"/>
      <c r="J23" s="184">
        <v>481.5</v>
      </c>
      <c r="K23" s="180">
        <v>527.5</v>
      </c>
      <c r="L23" s="180">
        <v>1000</v>
      </c>
      <c r="M23" s="449">
        <v>526.6</v>
      </c>
      <c r="N23" s="180">
        <v>385.1</v>
      </c>
      <c r="O23" s="180">
        <v>540.26</v>
      </c>
      <c r="P23" s="180">
        <v>852.5</v>
      </c>
      <c r="Q23" s="180">
        <v>710.4</v>
      </c>
      <c r="R23" s="47">
        <v>926.7</v>
      </c>
      <c r="S23" s="461"/>
    </row>
    <row r="24" spans="2:19" ht="30">
      <c r="B24" s="447" t="s">
        <v>307</v>
      </c>
      <c r="C24" s="448" t="s">
        <v>633</v>
      </c>
      <c r="D24" s="32"/>
      <c r="E24" s="32" t="s">
        <v>17</v>
      </c>
      <c r="F24" s="34">
        <v>409</v>
      </c>
      <c r="G24" s="177" t="s">
        <v>616</v>
      </c>
      <c r="H24" s="35">
        <f t="shared" si="1"/>
        <v>5482</v>
      </c>
      <c r="I24" s="25"/>
      <c r="J24" s="184">
        <v>683</v>
      </c>
      <c r="K24" s="180">
        <v>853.2</v>
      </c>
      <c r="L24" s="449">
        <v>0</v>
      </c>
      <c r="M24" s="180">
        <v>904.9</v>
      </c>
      <c r="N24" s="180">
        <v>0</v>
      </c>
      <c r="O24" s="180">
        <v>890.9</v>
      </c>
      <c r="P24" s="180">
        <v>373.9</v>
      </c>
      <c r="Q24" s="180">
        <v>776.1</v>
      </c>
      <c r="R24" s="47">
        <v>1000</v>
      </c>
    </row>
    <row r="25" spans="2:19">
      <c r="B25" s="447" t="s">
        <v>309</v>
      </c>
      <c r="C25" s="448" t="s">
        <v>634</v>
      </c>
      <c r="D25" s="32"/>
      <c r="E25" s="32" t="s">
        <v>414</v>
      </c>
      <c r="F25" s="34" t="s">
        <v>635</v>
      </c>
      <c r="G25" s="177" t="s">
        <v>291</v>
      </c>
      <c r="H25" s="35">
        <f>SUM(J25:R25)-N25</f>
        <v>5102</v>
      </c>
      <c r="I25" s="25"/>
      <c r="J25" s="184">
        <v>962.9</v>
      </c>
      <c r="K25" s="180">
        <v>575.20000000000005</v>
      </c>
      <c r="L25" s="180">
        <v>833.6</v>
      </c>
      <c r="M25" s="180">
        <v>740.8</v>
      </c>
      <c r="N25" s="449">
        <v>226.28</v>
      </c>
      <c r="O25" s="180">
        <v>693.5</v>
      </c>
      <c r="P25" s="180">
        <v>512.9</v>
      </c>
      <c r="Q25" s="180">
        <v>246.4</v>
      </c>
      <c r="R25" s="47">
        <v>536.70000000000005</v>
      </c>
    </row>
    <row r="26" spans="2:19">
      <c r="B26" s="447" t="s">
        <v>311</v>
      </c>
      <c r="C26" s="462" t="s">
        <v>636</v>
      </c>
      <c r="D26" s="32"/>
      <c r="E26" s="32" t="s">
        <v>418</v>
      </c>
      <c r="F26" s="34">
        <v>979</v>
      </c>
      <c r="G26" s="177" t="s">
        <v>22</v>
      </c>
      <c r="H26" s="35">
        <f t="shared" si="1"/>
        <v>5067.12</v>
      </c>
      <c r="I26" s="25"/>
      <c r="J26" s="184">
        <v>501.32</v>
      </c>
      <c r="K26" s="180">
        <v>396</v>
      </c>
      <c r="L26" s="449">
        <v>0</v>
      </c>
      <c r="M26" s="180">
        <v>949.5</v>
      </c>
      <c r="N26" s="180">
        <v>347.8</v>
      </c>
      <c r="O26" s="180">
        <v>611.29999999999995</v>
      </c>
      <c r="P26" s="180">
        <v>685.5</v>
      </c>
      <c r="Q26" s="180">
        <v>818.3</v>
      </c>
      <c r="R26" s="47">
        <v>757.4</v>
      </c>
    </row>
    <row r="27" spans="2:19">
      <c r="B27" s="447" t="s">
        <v>313</v>
      </c>
      <c r="C27" s="448" t="s">
        <v>637</v>
      </c>
      <c r="D27" s="32"/>
      <c r="E27" s="32" t="s">
        <v>446</v>
      </c>
      <c r="F27" s="34">
        <v>666</v>
      </c>
      <c r="G27" s="177" t="s">
        <v>621</v>
      </c>
      <c r="H27" s="35">
        <f t="shared" si="1"/>
        <v>4608.6100000000006</v>
      </c>
      <c r="I27" s="25"/>
      <c r="J27" s="184">
        <v>793.2</v>
      </c>
      <c r="K27" s="449">
        <v>0</v>
      </c>
      <c r="L27" s="180">
        <v>590.6</v>
      </c>
      <c r="M27" s="180">
        <v>436.3</v>
      </c>
      <c r="N27" s="180">
        <v>659.5</v>
      </c>
      <c r="O27" s="180">
        <v>611.30999999999995</v>
      </c>
      <c r="P27" s="180">
        <v>697.1</v>
      </c>
      <c r="Q27" s="180">
        <v>501.3</v>
      </c>
      <c r="R27" s="47">
        <v>319.3</v>
      </c>
    </row>
    <row r="28" spans="2:19">
      <c r="B28" s="447" t="s">
        <v>315</v>
      </c>
      <c r="C28" s="448" t="s">
        <v>638</v>
      </c>
      <c r="D28" s="32"/>
      <c r="E28" s="32" t="s">
        <v>426</v>
      </c>
      <c r="F28" s="34" t="s">
        <v>639</v>
      </c>
      <c r="G28" s="177" t="s">
        <v>640</v>
      </c>
      <c r="H28" s="35">
        <f t="shared" si="1"/>
        <v>4228.7000000000007</v>
      </c>
      <c r="I28" s="25"/>
      <c r="J28" s="184">
        <v>770.7</v>
      </c>
      <c r="K28" s="180">
        <v>660</v>
      </c>
      <c r="L28" s="449">
        <v>0</v>
      </c>
      <c r="M28" s="180">
        <v>245.2</v>
      </c>
      <c r="N28" s="180">
        <v>845.4</v>
      </c>
      <c r="O28" s="180">
        <v>549.29999999999995</v>
      </c>
      <c r="P28" s="180">
        <v>528.79999999999995</v>
      </c>
      <c r="Q28" s="180">
        <v>629.29999999999995</v>
      </c>
      <c r="R28" s="47">
        <v>0</v>
      </c>
    </row>
    <row r="29" spans="2:19">
      <c r="B29" s="447" t="s">
        <v>318</v>
      </c>
      <c r="C29" s="448" t="s">
        <v>641</v>
      </c>
      <c r="D29" s="32"/>
      <c r="E29" s="32" t="s">
        <v>426</v>
      </c>
      <c r="F29" s="34">
        <v>882</v>
      </c>
      <c r="G29" s="177" t="s">
        <v>287</v>
      </c>
      <c r="H29" s="35">
        <f t="shared" si="1"/>
        <v>2055.3000000000002</v>
      </c>
      <c r="I29" s="25"/>
      <c r="J29" s="184">
        <v>397.7</v>
      </c>
      <c r="K29" s="180">
        <v>657.6</v>
      </c>
      <c r="L29" s="180">
        <v>1000</v>
      </c>
      <c r="M29" s="449">
        <v>0</v>
      </c>
      <c r="N29" s="180">
        <v>0</v>
      </c>
      <c r="O29" s="180">
        <v>0</v>
      </c>
      <c r="P29" s="180">
        <v>0</v>
      </c>
      <c r="Q29" s="180">
        <v>0</v>
      </c>
      <c r="R29" s="47">
        <v>0</v>
      </c>
    </row>
    <row r="30" spans="2:19">
      <c r="B30" s="447" t="s">
        <v>320</v>
      </c>
      <c r="C30" s="448" t="s">
        <v>642</v>
      </c>
      <c r="D30" s="32"/>
      <c r="E30" s="32" t="s">
        <v>15</v>
      </c>
      <c r="F30" s="34">
        <v>703</v>
      </c>
      <c r="G30" s="177" t="s">
        <v>84</v>
      </c>
      <c r="H30" s="35">
        <f t="shared" si="1"/>
        <v>1502.5</v>
      </c>
      <c r="I30" s="25"/>
      <c r="J30" s="184">
        <v>673.7</v>
      </c>
      <c r="K30" s="180">
        <v>285.89999999999998</v>
      </c>
      <c r="L30" s="449">
        <v>0</v>
      </c>
      <c r="M30" s="180">
        <v>0</v>
      </c>
      <c r="N30" s="180">
        <v>0</v>
      </c>
      <c r="O30" s="180">
        <v>542.9</v>
      </c>
      <c r="P30" s="180">
        <v>0</v>
      </c>
      <c r="Q30" s="180">
        <v>0</v>
      </c>
      <c r="R30" s="47">
        <v>0</v>
      </c>
    </row>
    <row r="31" spans="2:19">
      <c r="B31" s="463"/>
      <c r="C31" s="448"/>
      <c r="D31" s="32"/>
      <c r="E31" s="32"/>
      <c r="F31" s="34"/>
      <c r="G31" s="177"/>
      <c r="H31" s="464"/>
      <c r="I31" s="25"/>
      <c r="J31" s="184"/>
      <c r="K31" s="180"/>
      <c r="L31" s="180"/>
      <c r="M31" s="180"/>
      <c r="N31" s="180"/>
      <c r="O31" s="180"/>
      <c r="P31" s="180"/>
      <c r="Q31" s="180"/>
      <c r="R31" s="47"/>
    </row>
    <row r="32" spans="2:19" ht="15" customHeight="1" thickBot="1">
      <c r="B32" s="465"/>
      <c r="C32" s="466"/>
      <c r="D32" s="52"/>
      <c r="E32" s="52"/>
      <c r="F32" s="53"/>
      <c r="G32" s="190"/>
      <c r="H32" s="467"/>
      <c r="I32" s="25"/>
      <c r="J32" s="456"/>
      <c r="K32" s="193"/>
      <c r="L32" s="193"/>
      <c r="M32" s="193"/>
      <c r="N32" s="193"/>
      <c r="O32" s="193"/>
      <c r="P32" s="193"/>
      <c r="Q32" s="193"/>
      <c r="R32" s="55"/>
    </row>
    <row r="34" spans="2:23">
      <c r="B34" s="60"/>
      <c r="C34" s="705"/>
      <c r="D34" s="706"/>
      <c r="E34" s="706"/>
      <c r="F34" s="706"/>
      <c r="G34" s="706"/>
      <c r="H34" s="706"/>
      <c r="I34" s="706"/>
      <c r="J34" s="706"/>
      <c r="K34" s="706"/>
      <c r="L34" s="706"/>
      <c r="M34" s="706"/>
      <c r="N34" s="706"/>
      <c r="O34" s="706"/>
      <c r="P34" s="706"/>
      <c r="Q34" s="706"/>
      <c r="R34" s="706"/>
    </row>
    <row r="35" spans="2:23" ht="19" thickBot="1">
      <c r="B35" s="230" t="s">
        <v>643</v>
      </c>
    </row>
    <row r="36" spans="2:23" ht="17" thickBot="1">
      <c r="B36" s="13" t="s">
        <v>0</v>
      </c>
      <c r="C36" s="159" t="s">
        <v>27</v>
      </c>
      <c r="D36" s="160" t="s">
        <v>2</v>
      </c>
      <c r="E36" s="161" t="s">
        <v>29</v>
      </c>
      <c r="F36" s="161" t="s">
        <v>4</v>
      </c>
      <c r="G36" s="14" t="s">
        <v>5</v>
      </c>
      <c r="H36" s="162" t="s">
        <v>20</v>
      </c>
      <c r="J36" s="163" t="s">
        <v>603</v>
      </c>
      <c r="K36" s="164" t="s">
        <v>604</v>
      </c>
      <c r="L36" s="164" t="s">
        <v>8</v>
      </c>
      <c r="M36" s="164" t="s">
        <v>170</v>
      </c>
      <c r="N36" s="164" t="s">
        <v>171</v>
      </c>
      <c r="O36" s="164" t="s">
        <v>172</v>
      </c>
      <c r="P36" s="164" t="s">
        <v>173</v>
      </c>
      <c r="Q36" s="164" t="s">
        <v>605</v>
      </c>
      <c r="R36" s="329" t="s">
        <v>606</v>
      </c>
      <c r="T36" s="163" t="s">
        <v>607</v>
      </c>
      <c r="U36" s="163" t="s">
        <v>10</v>
      </c>
      <c r="V36" s="468" t="s">
        <v>11</v>
      </c>
      <c r="W36" s="469" t="s">
        <v>608</v>
      </c>
    </row>
    <row r="37" spans="2:23">
      <c r="B37" s="339" t="s">
        <v>234</v>
      </c>
      <c r="C37" s="175" t="s">
        <v>644</v>
      </c>
      <c r="D37" s="32"/>
      <c r="E37" s="32" t="s">
        <v>15</v>
      </c>
      <c r="F37" s="34">
        <v>497</v>
      </c>
      <c r="G37" s="177" t="s">
        <v>645</v>
      </c>
      <c r="H37" s="178">
        <f>SUM(J37:R37)-R37</f>
        <v>6193.2999999999993</v>
      </c>
      <c r="I37" s="25"/>
      <c r="J37" s="184">
        <v>792.4</v>
      </c>
      <c r="K37" s="470">
        <v>998.3</v>
      </c>
      <c r="L37" s="470">
        <v>858.6</v>
      </c>
      <c r="M37" s="470">
        <v>677.6</v>
      </c>
      <c r="N37" s="180">
        <v>992.2</v>
      </c>
      <c r="O37" s="180">
        <v>705.2</v>
      </c>
      <c r="P37" s="180">
        <v>569.5</v>
      </c>
      <c r="Q37" s="180">
        <v>599.5</v>
      </c>
      <c r="R37" s="471">
        <v>500</v>
      </c>
      <c r="T37" s="472">
        <v>683.2</v>
      </c>
      <c r="U37" s="473">
        <v>542.5</v>
      </c>
      <c r="V37" s="474">
        <v>150.19999999999999</v>
      </c>
      <c r="W37" s="475">
        <f>SUM(T37:V37)</f>
        <v>1375.9</v>
      </c>
    </row>
    <row r="38" spans="2:23">
      <c r="B38" s="339" t="s">
        <v>238</v>
      </c>
      <c r="C38" s="175" t="s">
        <v>646</v>
      </c>
      <c r="D38" s="32"/>
      <c r="E38" s="32" t="s">
        <v>414</v>
      </c>
      <c r="F38" s="34">
        <v>8</v>
      </c>
      <c r="G38" s="177" t="s">
        <v>647</v>
      </c>
      <c r="H38" s="178">
        <f>SUM(J38:R38)-N38</f>
        <v>6103.5499999999993</v>
      </c>
      <c r="I38" s="25"/>
      <c r="J38" s="184">
        <v>739</v>
      </c>
      <c r="K38" s="470">
        <v>1000</v>
      </c>
      <c r="L38" s="470">
        <v>345.1</v>
      </c>
      <c r="M38" s="470">
        <v>803.8</v>
      </c>
      <c r="N38" s="449">
        <v>192.8</v>
      </c>
      <c r="O38" s="180">
        <v>1000</v>
      </c>
      <c r="P38" s="180">
        <v>681</v>
      </c>
      <c r="Q38" s="180">
        <v>1000</v>
      </c>
      <c r="R38" s="35">
        <v>534.65</v>
      </c>
      <c r="T38" s="184">
        <v>393.1</v>
      </c>
      <c r="U38" s="180">
        <v>168.4</v>
      </c>
      <c r="V38" s="450">
        <v>804.3</v>
      </c>
      <c r="W38" s="178">
        <f>SUM(T38:V38)</f>
        <v>1365.8</v>
      </c>
    </row>
    <row r="39" spans="2:23" ht="17" thickBot="1">
      <c r="B39" s="339" t="s">
        <v>240</v>
      </c>
      <c r="C39" s="175" t="s">
        <v>648</v>
      </c>
      <c r="D39" s="32"/>
      <c r="E39" s="32" t="s">
        <v>12</v>
      </c>
      <c r="F39" s="34">
        <v>669</v>
      </c>
      <c r="G39" s="177" t="s">
        <v>649</v>
      </c>
      <c r="H39" s="178">
        <f>SUM(J39:R39)-Q39</f>
        <v>6378.64</v>
      </c>
      <c r="I39" s="25"/>
      <c r="J39" s="184">
        <v>1000</v>
      </c>
      <c r="K39" s="470">
        <v>1000</v>
      </c>
      <c r="L39" s="470">
        <v>962.3</v>
      </c>
      <c r="M39" s="470">
        <v>1000</v>
      </c>
      <c r="N39" s="180">
        <v>783.1</v>
      </c>
      <c r="O39" s="180">
        <v>799.8</v>
      </c>
      <c r="P39" s="180">
        <v>294.2</v>
      </c>
      <c r="Q39" s="449">
        <v>190.9</v>
      </c>
      <c r="R39" s="35">
        <v>539.24</v>
      </c>
      <c r="T39" s="456">
        <v>0</v>
      </c>
      <c r="U39" s="193">
        <v>392</v>
      </c>
      <c r="V39" s="457">
        <v>0</v>
      </c>
      <c r="W39" s="191">
        <f>SUM(T39:V39)</f>
        <v>392</v>
      </c>
    </row>
    <row r="40" spans="2:23">
      <c r="B40" s="339" t="s">
        <v>242</v>
      </c>
      <c r="C40" s="175" t="s">
        <v>650</v>
      </c>
      <c r="D40" s="32"/>
      <c r="E40" s="32" t="s">
        <v>421</v>
      </c>
      <c r="F40" s="34">
        <v>233</v>
      </c>
      <c r="G40" s="177" t="s">
        <v>297</v>
      </c>
      <c r="H40" s="178">
        <f>SUM(J40:R40)-L40</f>
        <v>5357.0999999999995</v>
      </c>
      <c r="I40" s="25"/>
      <c r="J40" s="184">
        <v>461.2</v>
      </c>
      <c r="K40" s="470">
        <v>842.8</v>
      </c>
      <c r="L40" s="449">
        <v>388.6</v>
      </c>
      <c r="M40" s="470">
        <v>921.5</v>
      </c>
      <c r="N40" s="180">
        <v>640.5</v>
      </c>
      <c r="O40" s="180">
        <v>723.3</v>
      </c>
      <c r="P40" s="180">
        <v>446.5</v>
      </c>
      <c r="Q40" s="180">
        <v>556</v>
      </c>
      <c r="R40" s="35">
        <v>765.3</v>
      </c>
    </row>
    <row r="41" spans="2:23">
      <c r="B41" s="339" t="s">
        <v>244</v>
      </c>
      <c r="C41" s="175" t="s">
        <v>651</v>
      </c>
      <c r="D41" s="32"/>
      <c r="E41" s="32" t="s">
        <v>418</v>
      </c>
      <c r="F41" s="34">
        <v>267</v>
      </c>
      <c r="G41" s="177" t="s">
        <v>652</v>
      </c>
      <c r="H41" s="178">
        <f>SUM(J41:R41)-M41</f>
        <v>5210.3</v>
      </c>
      <c r="I41" s="25"/>
      <c r="J41" s="184">
        <v>484.9</v>
      </c>
      <c r="K41" s="470">
        <v>599.5</v>
      </c>
      <c r="L41" s="470">
        <v>622.4</v>
      </c>
      <c r="M41" s="449">
        <v>256.7</v>
      </c>
      <c r="N41" s="180">
        <v>589.20000000000005</v>
      </c>
      <c r="O41" s="180">
        <v>961.4</v>
      </c>
      <c r="P41" s="180">
        <v>559.79999999999995</v>
      </c>
      <c r="Q41" s="180">
        <v>597.20000000000005</v>
      </c>
      <c r="R41" s="35">
        <v>795.9</v>
      </c>
    </row>
    <row r="42" spans="2:23">
      <c r="B42" s="339" t="s">
        <v>256</v>
      </c>
      <c r="C42" s="175" t="s">
        <v>653</v>
      </c>
      <c r="D42" s="32"/>
      <c r="E42" s="32" t="s">
        <v>446</v>
      </c>
      <c r="F42" s="34" t="s">
        <v>654</v>
      </c>
      <c r="G42" s="177" t="s">
        <v>655</v>
      </c>
      <c r="H42" s="178">
        <f>SUM(J42:R42)</f>
        <v>4791.2999999999993</v>
      </c>
      <c r="I42" s="25"/>
      <c r="J42" s="184">
        <v>577.29999999999995</v>
      </c>
      <c r="K42" s="470">
        <v>822.3</v>
      </c>
      <c r="L42" s="470">
        <v>244.6</v>
      </c>
      <c r="M42" s="470">
        <v>481.8</v>
      </c>
      <c r="N42" s="449">
        <v>0</v>
      </c>
      <c r="O42" s="180">
        <v>765.1</v>
      </c>
      <c r="P42" s="180">
        <v>297.7</v>
      </c>
      <c r="Q42" s="180">
        <v>764.5</v>
      </c>
      <c r="R42" s="35">
        <v>838</v>
      </c>
    </row>
    <row r="43" spans="2:23" ht="30">
      <c r="B43" s="339" t="s">
        <v>258</v>
      </c>
      <c r="C43" s="175" t="s">
        <v>656</v>
      </c>
      <c r="D43" s="32"/>
      <c r="E43" s="32" t="s">
        <v>17</v>
      </c>
      <c r="F43" s="34">
        <v>409</v>
      </c>
      <c r="G43" s="177" t="s">
        <v>616</v>
      </c>
      <c r="H43" s="178">
        <f>SUM(J43:R43)-N43</f>
        <v>4715.7000000000007</v>
      </c>
      <c r="I43" s="25"/>
      <c r="J43" s="184">
        <v>412.8</v>
      </c>
      <c r="K43" s="470">
        <v>383.9</v>
      </c>
      <c r="L43" s="470">
        <v>573.79999999999995</v>
      </c>
      <c r="M43" s="470">
        <v>475.9</v>
      </c>
      <c r="N43" s="180">
        <v>167.9</v>
      </c>
      <c r="O43" s="180">
        <v>923.8</v>
      </c>
      <c r="P43" s="180">
        <v>757.2</v>
      </c>
      <c r="Q43" s="180">
        <v>478.2</v>
      </c>
      <c r="R43" s="35">
        <v>710.1</v>
      </c>
    </row>
    <row r="44" spans="2:23">
      <c r="B44" s="339" t="s">
        <v>260</v>
      </c>
      <c r="C44" s="175" t="s">
        <v>657</v>
      </c>
      <c r="D44" s="32"/>
      <c r="E44" s="32" t="s">
        <v>418</v>
      </c>
      <c r="F44" s="34">
        <v>154</v>
      </c>
      <c r="G44" s="177" t="s">
        <v>280</v>
      </c>
      <c r="H44" s="178">
        <f>SUM(J44:R44)-L44</f>
        <v>4642.6000000000004</v>
      </c>
      <c r="I44" s="25"/>
      <c r="J44" s="184">
        <v>832.5</v>
      </c>
      <c r="K44" s="470">
        <v>389.7</v>
      </c>
      <c r="L44" s="449">
        <v>220.11</v>
      </c>
      <c r="M44" s="470">
        <v>407.6</v>
      </c>
      <c r="N44" s="180">
        <v>745.7</v>
      </c>
      <c r="O44" s="180">
        <v>685</v>
      </c>
      <c r="P44" s="180">
        <v>572.20000000000005</v>
      </c>
      <c r="Q44" s="180">
        <v>427.8</v>
      </c>
      <c r="R44" s="35">
        <v>582.1</v>
      </c>
    </row>
    <row r="45" spans="2:23">
      <c r="B45" s="339" t="s">
        <v>262</v>
      </c>
      <c r="C45" s="175" t="s">
        <v>658</v>
      </c>
      <c r="D45" s="32"/>
      <c r="E45" s="32" t="s">
        <v>21</v>
      </c>
      <c r="F45" s="34">
        <v>253</v>
      </c>
      <c r="G45" s="177" t="s">
        <v>659</v>
      </c>
      <c r="H45" s="178">
        <f t="shared" ref="H45:H63" si="2">SUM(J45:R45)</f>
        <v>4604.8</v>
      </c>
      <c r="I45" s="25"/>
      <c r="J45" s="184">
        <v>448.7</v>
      </c>
      <c r="K45" s="470">
        <v>803.7</v>
      </c>
      <c r="L45" s="470">
        <v>449</v>
      </c>
      <c r="M45" s="470">
        <v>864.1</v>
      </c>
      <c r="N45" s="180">
        <v>506.8</v>
      </c>
      <c r="O45" s="180">
        <v>411.5</v>
      </c>
      <c r="P45" s="180">
        <v>448.8</v>
      </c>
      <c r="Q45" s="180">
        <v>672.2</v>
      </c>
      <c r="R45" s="471">
        <v>0</v>
      </c>
    </row>
    <row r="46" spans="2:23" ht="30">
      <c r="B46" s="339" t="s">
        <v>271</v>
      </c>
      <c r="C46" s="175" t="s">
        <v>660</v>
      </c>
      <c r="D46" s="32"/>
      <c r="E46" s="32" t="s">
        <v>17</v>
      </c>
      <c r="F46" s="34">
        <v>286</v>
      </c>
      <c r="G46" s="177" t="s">
        <v>661</v>
      </c>
      <c r="H46" s="178">
        <f>SUM(J46:R46)-N46</f>
        <v>4557.2000000000007</v>
      </c>
      <c r="I46" s="25"/>
      <c r="J46" s="184">
        <v>602</v>
      </c>
      <c r="K46" s="470">
        <v>665.2</v>
      </c>
      <c r="L46" s="470">
        <v>383.2</v>
      </c>
      <c r="M46" s="470">
        <v>302.5</v>
      </c>
      <c r="N46" s="449">
        <v>82.9</v>
      </c>
      <c r="O46" s="180">
        <v>930.7</v>
      </c>
      <c r="P46" s="180">
        <v>873.2</v>
      </c>
      <c r="Q46" s="180">
        <v>281.60000000000002</v>
      </c>
      <c r="R46" s="35">
        <v>518.79999999999995</v>
      </c>
    </row>
    <row r="47" spans="2:23">
      <c r="B47" s="339" t="s">
        <v>272</v>
      </c>
      <c r="C47" s="175" t="s">
        <v>662</v>
      </c>
      <c r="D47" s="32" t="s">
        <v>14</v>
      </c>
      <c r="E47" s="32" t="s">
        <v>15</v>
      </c>
      <c r="F47" s="34">
        <v>553</v>
      </c>
      <c r="G47" s="177" t="s">
        <v>619</v>
      </c>
      <c r="H47" s="178">
        <f t="shared" si="2"/>
        <v>4513.3</v>
      </c>
      <c r="I47" s="25"/>
      <c r="J47" s="184">
        <v>908.4</v>
      </c>
      <c r="K47" s="470">
        <v>406.8</v>
      </c>
      <c r="L47" s="470">
        <v>870.6</v>
      </c>
      <c r="M47" s="470">
        <v>453.7</v>
      </c>
      <c r="N47" s="449">
        <v>0</v>
      </c>
      <c r="O47" s="180">
        <v>0</v>
      </c>
      <c r="P47" s="180">
        <v>571.29999999999995</v>
      </c>
      <c r="Q47" s="180">
        <v>789.6</v>
      </c>
      <c r="R47" s="35">
        <v>512.9</v>
      </c>
    </row>
    <row r="48" spans="2:23">
      <c r="B48" s="339" t="s">
        <v>273</v>
      </c>
      <c r="C48" s="175" t="s">
        <v>663</v>
      </c>
      <c r="D48" s="32"/>
      <c r="E48" s="32" t="s">
        <v>15</v>
      </c>
      <c r="F48" s="34">
        <v>497</v>
      </c>
      <c r="G48" s="177" t="s">
        <v>645</v>
      </c>
      <c r="H48" s="178">
        <f t="shared" si="2"/>
        <v>4449.05</v>
      </c>
      <c r="I48" s="25"/>
      <c r="J48" s="184">
        <v>969.8</v>
      </c>
      <c r="K48" s="470">
        <v>1000</v>
      </c>
      <c r="L48" s="449">
        <v>0</v>
      </c>
      <c r="M48" s="470">
        <v>456.9</v>
      </c>
      <c r="N48" s="180">
        <v>948.65</v>
      </c>
      <c r="O48" s="180">
        <v>324.39999999999998</v>
      </c>
      <c r="P48" s="180">
        <v>558.70000000000005</v>
      </c>
      <c r="Q48" s="180">
        <v>0</v>
      </c>
      <c r="R48" s="35">
        <v>190.6</v>
      </c>
    </row>
    <row r="49" spans="2:19" ht="30">
      <c r="B49" s="339" t="s">
        <v>298</v>
      </c>
      <c r="C49" s="175" t="s">
        <v>664</v>
      </c>
      <c r="D49" s="32"/>
      <c r="E49" s="32" t="s">
        <v>17</v>
      </c>
      <c r="F49" s="34">
        <v>409</v>
      </c>
      <c r="G49" s="177" t="s">
        <v>616</v>
      </c>
      <c r="H49" s="178">
        <f>SUM(J49:R49)-M49</f>
        <v>4345.4000000000005</v>
      </c>
      <c r="I49" s="25"/>
      <c r="J49" s="184">
        <v>363.5</v>
      </c>
      <c r="K49" s="470">
        <v>517.20000000000005</v>
      </c>
      <c r="L49" s="470">
        <v>686.2</v>
      </c>
      <c r="M49" s="449">
        <v>313.5</v>
      </c>
      <c r="N49" s="180">
        <v>529.20000000000005</v>
      </c>
      <c r="O49" s="180">
        <v>528</v>
      </c>
      <c r="P49" s="180">
        <v>800.7</v>
      </c>
      <c r="Q49" s="180">
        <v>582</v>
      </c>
      <c r="R49" s="35">
        <v>338.6</v>
      </c>
    </row>
    <row r="50" spans="2:19">
      <c r="B50" s="339" t="s">
        <v>299</v>
      </c>
      <c r="C50" s="175" t="s">
        <v>665</v>
      </c>
      <c r="D50" s="32"/>
      <c r="E50" s="32" t="s">
        <v>418</v>
      </c>
      <c r="F50" s="34">
        <v>267</v>
      </c>
      <c r="G50" s="177" t="s">
        <v>652</v>
      </c>
      <c r="H50" s="178">
        <f t="shared" si="2"/>
        <v>4293.5</v>
      </c>
      <c r="I50" s="25"/>
      <c r="J50" s="184">
        <v>523.70000000000005</v>
      </c>
      <c r="K50" s="470">
        <v>771.2</v>
      </c>
      <c r="L50" s="470">
        <v>176.6</v>
      </c>
      <c r="M50" s="470">
        <v>934</v>
      </c>
      <c r="N50" s="180">
        <v>685.5</v>
      </c>
      <c r="O50" s="449">
        <v>0</v>
      </c>
      <c r="P50" s="180">
        <v>780.7</v>
      </c>
      <c r="Q50" s="180">
        <v>0</v>
      </c>
      <c r="R50" s="35">
        <v>421.8</v>
      </c>
    </row>
    <row r="51" spans="2:19">
      <c r="B51" s="339" t="s">
        <v>300</v>
      </c>
      <c r="C51" s="175" t="s">
        <v>666</v>
      </c>
      <c r="D51" s="32"/>
      <c r="E51" s="32" t="s">
        <v>426</v>
      </c>
      <c r="F51" s="34">
        <v>102</v>
      </c>
      <c r="G51" s="177" t="s">
        <v>251</v>
      </c>
      <c r="H51" s="178">
        <f>SUM(J51:R51)-L51</f>
        <v>4284.24</v>
      </c>
      <c r="I51" s="25"/>
      <c r="J51" s="184">
        <v>534</v>
      </c>
      <c r="K51" s="470">
        <v>454.6</v>
      </c>
      <c r="L51" s="449">
        <v>291.10000000000002</v>
      </c>
      <c r="M51" s="470">
        <v>633.70000000000005</v>
      </c>
      <c r="N51" s="180">
        <v>333.94</v>
      </c>
      <c r="O51" s="180">
        <v>532.4</v>
      </c>
      <c r="P51" s="180">
        <v>647.5</v>
      </c>
      <c r="Q51" s="180">
        <v>353.2</v>
      </c>
      <c r="R51" s="35">
        <v>794.9</v>
      </c>
      <c r="S51" s="461"/>
    </row>
    <row r="52" spans="2:19">
      <c r="B52" s="339" t="s">
        <v>303</v>
      </c>
      <c r="C52" s="175" t="s">
        <v>667</v>
      </c>
      <c r="D52" s="32"/>
      <c r="E52" s="32" t="s">
        <v>418</v>
      </c>
      <c r="F52" s="34">
        <v>569</v>
      </c>
      <c r="G52" s="177" t="s">
        <v>668</v>
      </c>
      <c r="H52" s="178">
        <f t="shared" si="2"/>
        <v>4208.7</v>
      </c>
      <c r="I52" s="25"/>
      <c r="J52" s="184">
        <v>333.9</v>
      </c>
      <c r="K52" s="470">
        <v>101.3</v>
      </c>
      <c r="L52" s="470">
        <v>364.4</v>
      </c>
      <c r="M52" s="470">
        <v>615.5</v>
      </c>
      <c r="N52" s="180">
        <v>307.39999999999998</v>
      </c>
      <c r="O52" s="180">
        <v>563.9</v>
      </c>
      <c r="P52" s="180">
        <v>1000</v>
      </c>
      <c r="Q52" s="180">
        <v>922.3</v>
      </c>
      <c r="R52" s="471">
        <v>0</v>
      </c>
    </row>
    <row r="53" spans="2:19" ht="30">
      <c r="B53" s="339" t="s">
        <v>305</v>
      </c>
      <c r="C53" s="175" t="s">
        <v>669</v>
      </c>
      <c r="D53" s="32"/>
      <c r="E53" s="32" t="s">
        <v>17</v>
      </c>
      <c r="F53" s="34">
        <v>409</v>
      </c>
      <c r="G53" s="177" t="s">
        <v>616</v>
      </c>
      <c r="H53" s="178">
        <f t="shared" si="2"/>
        <v>4192.1499999999996</v>
      </c>
      <c r="I53" s="25"/>
      <c r="J53" s="184">
        <v>605.58000000000004</v>
      </c>
      <c r="K53" s="470">
        <v>566.16999999999996</v>
      </c>
      <c r="L53" s="470">
        <v>850</v>
      </c>
      <c r="M53" s="449">
        <v>0</v>
      </c>
      <c r="N53" s="180">
        <v>354</v>
      </c>
      <c r="O53" s="180">
        <v>122</v>
      </c>
      <c r="P53" s="180">
        <v>802.5</v>
      </c>
      <c r="Q53" s="180">
        <v>461.9</v>
      </c>
      <c r="R53" s="35">
        <v>430</v>
      </c>
    </row>
    <row r="54" spans="2:19">
      <c r="B54" s="339" t="s">
        <v>307</v>
      </c>
      <c r="C54" s="175" t="s">
        <v>670</v>
      </c>
      <c r="D54" s="32"/>
      <c r="E54" s="32" t="s">
        <v>418</v>
      </c>
      <c r="F54" s="34">
        <v>196</v>
      </c>
      <c r="G54" s="177" t="s">
        <v>671</v>
      </c>
      <c r="H54" s="178">
        <f t="shared" si="2"/>
        <v>4004.7000000000003</v>
      </c>
      <c r="I54" s="25"/>
      <c r="J54" s="184">
        <v>544.1</v>
      </c>
      <c r="K54" s="470">
        <v>664.1</v>
      </c>
      <c r="L54" s="449">
        <v>0</v>
      </c>
      <c r="M54" s="470">
        <v>0</v>
      </c>
      <c r="N54" s="180">
        <v>188.3</v>
      </c>
      <c r="O54" s="180">
        <v>814.4</v>
      </c>
      <c r="P54" s="180">
        <v>986.4</v>
      </c>
      <c r="Q54" s="180">
        <v>310</v>
      </c>
      <c r="R54" s="35">
        <v>497.4</v>
      </c>
    </row>
    <row r="55" spans="2:19">
      <c r="B55" s="339" t="s">
        <v>309</v>
      </c>
      <c r="C55" s="175" t="s">
        <v>672</v>
      </c>
      <c r="D55" s="32"/>
      <c r="E55" s="32" t="s">
        <v>15</v>
      </c>
      <c r="F55" s="34">
        <v>553</v>
      </c>
      <c r="G55" s="177" t="s">
        <v>619</v>
      </c>
      <c r="H55" s="178">
        <f t="shared" si="2"/>
        <v>3587.95</v>
      </c>
      <c r="I55" s="25"/>
      <c r="J55" s="184">
        <v>919.75</v>
      </c>
      <c r="K55" s="449">
        <v>0</v>
      </c>
      <c r="L55" s="470">
        <v>554.4</v>
      </c>
      <c r="M55" s="470">
        <v>0</v>
      </c>
      <c r="N55" s="180">
        <v>458.3</v>
      </c>
      <c r="O55" s="180">
        <v>538</v>
      </c>
      <c r="P55" s="180">
        <v>440.8</v>
      </c>
      <c r="Q55" s="180">
        <v>259.60000000000002</v>
      </c>
      <c r="R55" s="35">
        <v>417.1</v>
      </c>
    </row>
    <row r="56" spans="2:19">
      <c r="B56" s="339" t="s">
        <v>311</v>
      </c>
      <c r="C56" s="175" t="s">
        <v>673</v>
      </c>
      <c r="D56" s="32"/>
      <c r="E56" s="32" t="s">
        <v>418</v>
      </c>
      <c r="F56" s="34">
        <v>569</v>
      </c>
      <c r="G56" s="177" t="s">
        <v>668</v>
      </c>
      <c r="H56" s="178">
        <f>SUM(J56:R56)-M56</f>
        <v>3565.7999999999997</v>
      </c>
      <c r="I56" s="25"/>
      <c r="J56" s="184">
        <v>338.5</v>
      </c>
      <c r="K56" s="470">
        <v>431.1</v>
      </c>
      <c r="L56" s="470">
        <v>712.9</v>
      </c>
      <c r="M56" s="449">
        <v>193.5</v>
      </c>
      <c r="N56" s="180">
        <v>332.7</v>
      </c>
      <c r="O56" s="180">
        <v>324.89999999999998</v>
      </c>
      <c r="P56" s="180">
        <v>466.2</v>
      </c>
      <c r="Q56" s="180">
        <v>485.4</v>
      </c>
      <c r="R56" s="35">
        <v>474.1</v>
      </c>
    </row>
    <row r="57" spans="2:19">
      <c r="B57" s="339" t="s">
        <v>313</v>
      </c>
      <c r="C57" s="175" t="s">
        <v>674</v>
      </c>
      <c r="D57" s="32"/>
      <c r="E57" s="32" t="s">
        <v>426</v>
      </c>
      <c r="F57" s="34">
        <v>882</v>
      </c>
      <c r="G57" s="177" t="s">
        <v>287</v>
      </c>
      <c r="H57" s="178">
        <f t="shared" si="2"/>
        <v>3371.3</v>
      </c>
      <c r="I57" s="25"/>
      <c r="J57" s="476">
        <v>0</v>
      </c>
      <c r="K57" s="470">
        <v>498.6</v>
      </c>
      <c r="L57" s="470">
        <v>237.1</v>
      </c>
      <c r="M57" s="470">
        <v>571</v>
      </c>
      <c r="N57" s="180">
        <v>0</v>
      </c>
      <c r="O57" s="180">
        <v>305.39999999999998</v>
      </c>
      <c r="P57" s="180">
        <v>694.2</v>
      </c>
      <c r="Q57" s="180">
        <v>770</v>
      </c>
      <c r="R57" s="35">
        <v>295</v>
      </c>
    </row>
    <row r="58" spans="2:19">
      <c r="B58" s="339" t="s">
        <v>315</v>
      </c>
      <c r="C58" s="175" t="s">
        <v>675</v>
      </c>
      <c r="D58" s="32"/>
      <c r="E58" s="32" t="s">
        <v>15</v>
      </c>
      <c r="F58" s="34" t="s">
        <v>676</v>
      </c>
      <c r="G58" s="177" t="s">
        <v>677</v>
      </c>
      <c r="H58" s="178">
        <f t="shared" si="2"/>
        <v>2754.02</v>
      </c>
      <c r="I58" s="25"/>
      <c r="J58" s="184">
        <v>528.79999999999995</v>
      </c>
      <c r="K58" s="449">
        <v>0</v>
      </c>
      <c r="L58" s="470">
        <v>0</v>
      </c>
      <c r="M58" s="470">
        <v>0</v>
      </c>
      <c r="N58" s="180">
        <v>878.32</v>
      </c>
      <c r="O58" s="180">
        <v>510.4</v>
      </c>
      <c r="P58" s="180">
        <v>187</v>
      </c>
      <c r="Q58" s="180">
        <v>324.7</v>
      </c>
      <c r="R58" s="35">
        <v>324.8</v>
      </c>
    </row>
    <row r="59" spans="2:19">
      <c r="B59" s="339" t="s">
        <v>318</v>
      </c>
      <c r="C59" s="175" t="s">
        <v>678</v>
      </c>
      <c r="D59" s="32"/>
      <c r="E59" s="32" t="s">
        <v>12</v>
      </c>
      <c r="F59" s="34">
        <v>669</v>
      </c>
      <c r="G59" s="177" t="s">
        <v>649</v>
      </c>
      <c r="H59" s="178">
        <f t="shared" si="2"/>
        <v>2684.4</v>
      </c>
      <c r="I59" s="25"/>
      <c r="J59" s="184">
        <v>529.70000000000005</v>
      </c>
      <c r="K59" s="470">
        <v>444</v>
      </c>
      <c r="L59" s="470">
        <v>735.3</v>
      </c>
      <c r="M59" s="449">
        <v>0</v>
      </c>
      <c r="N59" s="180">
        <v>0</v>
      </c>
      <c r="O59" s="180">
        <v>528.9</v>
      </c>
      <c r="P59" s="180">
        <v>446.5</v>
      </c>
      <c r="Q59" s="180">
        <v>0</v>
      </c>
      <c r="R59" s="35">
        <v>0</v>
      </c>
    </row>
    <row r="60" spans="2:19">
      <c r="B60" s="339" t="s">
        <v>320</v>
      </c>
      <c r="C60" s="175" t="s">
        <v>679</v>
      </c>
      <c r="D60" s="32"/>
      <c r="E60" s="32" t="s">
        <v>426</v>
      </c>
      <c r="F60" s="34" t="s">
        <v>680</v>
      </c>
      <c r="G60" s="177" t="s">
        <v>287</v>
      </c>
      <c r="H60" s="178">
        <f t="shared" si="2"/>
        <v>1931.7</v>
      </c>
      <c r="I60" s="25"/>
      <c r="J60" s="184">
        <v>846.4</v>
      </c>
      <c r="K60" s="470">
        <v>787.5</v>
      </c>
      <c r="L60" s="470">
        <v>297.8</v>
      </c>
      <c r="M60" s="449">
        <v>0</v>
      </c>
      <c r="N60" s="180">
        <v>0</v>
      </c>
      <c r="O60" s="180">
        <v>0</v>
      </c>
      <c r="P60" s="180">
        <v>0</v>
      </c>
      <c r="Q60" s="180">
        <v>0</v>
      </c>
      <c r="R60" s="35">
        <v>0</v>
      </c>
    </row>
    <row r="61" spans="2:19">
      <c r="B61" s="339" t="s">
        <v>323</v>
      </c>
      <c r="C61" s="175" t="s">
        <v>681</v>
      </c>
      <c r="D61" s="32"/>
      <c r="E61" s="32" t="s">
        <v>426</v>
      </c>
      <c r="F61" s="34" t="s">
        <v>680</v>
      </c>
      <c r="G61" s="177" t="s">
        <v>287</v>
      </c>
      <c r="H61" s="178">
        <f t="shared" si="2"/>
        <v>1911.4999999999998</v>
      </c>
      <c r="I61" s="25"/>
      <c r="J61" s="476">
        <v>0</v>
      </c>
      <c r="K61" s="470">
        <v>765.6</v>
      </c>
      <c r="L61" s="470">
        <v>0</v>
      </c>
      <c r="M61" s="470">
        <v>516.5</v>
      </c>
      <c r="N61" s="180">
        <v>0</v>
      </c>
      <c r="O61" s="180">
        <v>0</v>
      </c>
      <c r="P61" s="180">
        <v>386.6</v>
      </c>
      <c r="Q61" s="180">
        <v>242.8</v>
      </c>
      <c r="R61" s="35">
        <v>0</v>
      </c>
    </row>
    <row r="62" spans="2:19">
      <c r="B62" s="339" t="s">
        <v>325</v>
      </c>
      <c r="C62" s="175" t="s">
        <v>682</v>
      </c>
      <c r="D62" s="32"/>
      <c r="E62" s="32" t="s">
        <v>418</v>
      </c>
      <c r="F62" s="34">
        <v>37</v>
      </c>
      <c r="G62" s="177" t="s">
        <v>322</v>
      </c>
      <c r="H62" s="178">
        <f t="shared" si="2"/>
        <v>559.5</v>
      </c>
      <c r="I62" s="25"/>
      <c r="J62" s="184">
        <v>317.2</v>
      </c>
      <c r="K62" s="470">
        <v>242.3</v>
      </c>
      <c r="L62" s="449">
        <v>0</v>
      </c>
      <c r="M62" s="470">
        <v>0</v>
      </c>
      <c r="N62" s="180">
        <v>0</v>
      </c>
      <c r="O62" s="180">
        <v>0</v>
      </c>
      <c r="P62" s="180">
        <v>0</v>
      </c>
      <c r="Q62" s="180">
        <v>0</v>
      </c>
      <c r="R62" s="35">
        <v>0</v>
      </c>
    </row>
    <row r="63" spans="2:19" ht="17" thickBot="1">
      <c r="B63" s="231" t="s">
        <v>327</v>
      </c>
      <c r="C63" s="342" t="s">
        <v>683</v>
      </c>
      <c r="D63" s="52"/>
      <c r="E63" s="52" t="s">
        <v>426</v>
      </c>
      <c r="F63" s="53" t="s">
        <v>680</v>
      </c>
      <c r="G63" s="190" t="s">
        <v>287</v>
      </c>
      <c r="H63" s="191">
        <f t="shared" si="2"/>
        <v>352.4</v>
      </c>
      <c r="I63" s="25"/>
      <c r="J63" s="456">
        <v>352.4</v>
      </c>
      <c r="K63" s="477">
        <v>0</v>
      </c>
      <c r="L63" s="478">
        <v>0</v>
      </c>
      <c r="M63" s="478">
        <v>0</v>
      </c>
      <c r="N63" s="193">
        <v>0</v>
      </c>
      <c r="O63" s="193">
        <v>0</v>
      </c>
      <c r="P63" s="193">
        <v>0</v>
      </c>
      <c r="Q63" s="193">
        <v>0</v>
      </c>
      <c r="R63" s="467">
        <v>0</v>
      </c>
    </row>
  </sheetData>
  <mergeCells count="1">
    <mergeCell ref="C34:R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8D0B2-189C-994D-AADF-8474CF58A229}">
  <dimension ref="B2:X33"/>
  <sheetViews>
    <sheetView workbookViewId="0">
      <selection activeCell="B8" sqref="B8:C10"/>
    </sheetView>
  </sheetViews>
  <sheetFormatPr baseColWidth="10" defaultRowHeight="16"/>
  <cols>
    <col min="1" max="1" width="1.125" style="8" customWidth="1"/>
    <col min="2" max="2" width="10.625" style="8"/>
    <col min="3" max="3" width="16.875" style="8" customWidth="1"/>
    <col min="4" max="4" width="10.625" style="8"/>
    <col min="5" max="5" width="26.375" style="8" customWidth="1"/>
    <col min="6" max="6" width="10.625" style="8"/>
    <col min="7" max="7" width="48.25" style="8" bestFit="1" customWidth="1"/>
    <col min="8" max="8" width="10.125" style="8" customWidth="1"/>
    <col min="9" max="12" width="7.25" style="8" customWidth="1"/>
    <col min="13" max="23" width="10.625" style="8"/>
    <col min="24" max="24" width="10.25" style="8" bestFit="1" customWidth="1"/>
    <col min="25" max="16384" width="10.625" style="8"/>
  </cols>
  <sheetData>
    <row r="2" spans="2:14" ht="23">
      <c r="C2" s="6"/>
      <c r="D2" s="6"/>
      <c r="E2" s="6"/>
      <c r="F2" s="7" t="s">
        <v>684</v>
      </c>
      <c r="G2" s="6"/>
      <c r="H2" s="6"/>
      <c r="I2" s="6"/>
      <c r="J2" s="6"/>
      <c r="K2" s="6"/>
    </row>
    <row r="3" spans="2:14" ht="23">
      <c r="C3" s="6"/>
      <c r="D3" s="6"/>
      <c r="F3" s="7" t="s">
        <v>685</v>
      </c>
      <c r="G3" s="6"/>
      <c r="H3" s="6"/>
      <c r="I3" s="6"/>
      <c r="J3" s="6"/>
      <c r="K3" s="6"/>
    </row>
    <row r="4" spans="2:14" ht="20">
      <c r="B4" s="9"/>
      <c r="C4" s="10"/>
      <c r="E4" s="11"/>
    </row>
    <row r="6" spans="2:14" ht="19" thickBot="1">
      <c r="B6" s="12" t="s">
        <v>686</v>
      </c>
    </row>
    <row r="7" spans="2:14" ht="17" thickBot="1">
      <c r="B7" s="13" t="s">
        <v>0</v>
      </c>
      <c r="C7" s="479" t="s">
        <v>27</v>
      </c>
      <c r="D7" s="160" t="s">
        <v>28</v>
      </c>
      <c r="E7" s="161" t="s">
        <v>29</v>
      </c>
      <c r="F7" s="161" t="s">
        <v>4</v>
      </c>
      <c r="G7" s="14" t="s">
        <v>5</v>
      </c>
      <c r="H7" s="480" t="s">
        <v>30</v>
      </c>
      <c r="J7" s="15" t="s">
        <v>31</v>
      </c>
      <c r="K7" s="16" t="s">
        <v>32</v>
      </c>
      <c r="L7" s="16" t="s">
        <v>33</v>
      </c>
      <c r="M7" s="16" t="s">
        <v>34</v>
      </c>
      <c r="N7" s="17" t="s">
        <v>35</v>
      </c>
    </row>
    <row r="8" spans="2:14" ht="15" customHeight="1">
      <c r="B8" s="165" t="s">
        <v>234</v>
      </c>
      <c r="C8" s="481" t="s">
        <v>687</v>
      </c>
      <c r="D8" s="41"/>
      <c r="E8" s="482" t="s">
        <v>431</v>
      </c>
      <c r="F8" s="34"/>
      <c r="G8" s="483" t="s">
        <v>688</v>
      </c>
      <c r="H8" s="484">
        <v>4613.3</v>
      </c>
      <c r="I8" s="25"/>
      <c r="J8" s="485">
        <v>1000</v>
      </c>
      <c r="K8" s="486">
        <v>1000</v>
      </c>
      <c r="L8" s="486">
        <v>647.79999999999995</v>
      </c>
      <c r="M8" s="486">
        <v>965.5</v>
      </c>
      <c r="N8" s="487">
        <v>1000</v>
      </c>
    </row>
    <row r="9" spans="2:14" ht="15" customHeight="1">
      <c r="B9" s="174" t="s">
        <v>238</v>
      </c>
      <c r="C9" s="481" t="s">
        <v>689</v>
      </c>
      <c r="D9" s="32" t="s">
        <v>14</v>
      </c>
      <c r="E9" s="482" t="s">
        <v>446</v>
      </c>
      <c r="F9" s="34"/>
      <c r="G9" s="483" t="s">
        <v>690</v>
      </c>
      <c r="H9" s="484">
        <v>3304.4</v>
      </c>
      <c r="I9" s="25"/>
      <c r="J9" s="485">
        <v>601.29999999999995</v>
      </c>
      <c r="K9" s="486">
        <v>821</v>
      </c>
      <c r="L9" s="486">
        <v>436.6</v>
      </c>
      <c r="M9" s="486">
        <v>569.9</v>
      </c>
      <c r="N9" s="487">
        <v>875.6</v>
      </c>
    </row>
    <row r="10" spans="2:14" ht="15" customHeight="1">
      <c r="B10" s="174" t="s">
        <v>240</v>
      </c>
      <c r="C10" s="481" t="s">
        <v>691</v>
      </c>
      <c r="D10" s="32"/>
      <c r="E10" s="482" t="s">
        <v>13</v>
      </c>
      <c r="F10" s="34"/>
      <c r="G10" s="483" t="s">
        <v>692</v>
      </c>
      <c r="H10" s="484">
        <v>3084.8</v>
      </c>
      <c r="I10" s="25"/>
      <c r="J10" s="485">
        <v>207.4</v>
      </c>
      <c r="K10" s="486">
        <v>766.8</v>
      </c>
      <c r="L10" s="486">
        <v>602.20000000000005</v>
      </c>
      <c r="M10" s="486">
        <v>621.9</v>
      </c>
      <c r="N10" s="487">
        <v>886.5</v>
      </c>
    </row>
    <row r="11" spans="2:14" ht="15" customHeight="1">
      <c r="B11" s="339" t="s">
        <v>242</v>
      </c>
      <c r="C11" s="481" t="s">
        <v>693</v>
      </c>
      <c r="D11" s="32"/>
      <c r="E11" s="482" t="s">
        <v>13</v>
      </c>
      <c r="F11" s="34"/>
      <c r="G11" s="483" t="s">
        <v>694</v>
      </c>
      <c r="H11" s="484">
        <v>3054.8</v>
      </c>
      <c r="I11" s="25"/>
      <c r="J11" s="485">
        <v>269</v>
      </c>
      <c r="K11" s="486">
        <v>983.8</v>
      </c>
      <c r="L11" s="486">
        <v>1000</v>
      </c>
      <c r="M11" s="486">
        <v>802</v>
      </c>
      <c r="N11" s="487">
        <v>0</v>
      </c>
    </row>
    <row r="12" spans="2:14" ht="15" customHeight="1">
      <c r="B12" s="339" t="s">
        <v>244</v>
      </c>
      <c r="C12" s="481" t="s">
        <v>609</v>
      </c>
      <c r="D12" s="488" t="s">
        <v>14</v>
      </c>
      <c r="E12" s="482" t="s">
        <v>421</v>
      </c>
      <c r="F12" s="48"/>
      <c r="G12" s="483" t="s">
        <v>695</v>
      </c>
      <c r="H12" s="484">
        <v>2889.7</v>
      </c>
      <c r="I12" s="25"/>
      <c r="J12" s="485">
        <v>545.79999999999995</v>
      </c>
      <c r="K12" s="486">
        <v>560.79999999999995</v>
      </c>
      <c r="L12" s="486">
        <v>617.20000000000005</v>
      </c>
      <c r="M12" s="486">
        <v>480.6</v>
      </c>
      <c r="N12" s="487">
        <v>685.3</v>
      </c>
    </row>
    <row r="13" spans="2:14" ht="15" customHeight="1">
      <c r="B13" s="339" t="s">
        <v>256</v>
      </c>
      <c r="C13" s="481" t="s">
        <v>696</v>
      </c>
      <c r="D13" s="32"/>
      <c r="E13" s="482" t="s">
        <v>414</v>
      </c>
      <c r="F13" s="34"/>
      <c r="G13" s="483" t="s">
        <v>697</v>
      </c>
      <c r="H13" s="484">
        <v>2743.3</v>
      </c>
      <c r="I13" s="25"/>
      <c r="J13" s="485">
        <v>217</v>
      </c>
      <c r="K13" s="486">
        <v>511.2</v>
      </c>
      <c r="L13" s="486">
        <v>406</v>
      </c>
      <c r="M13" s="486">
        <v>1000</v>
      </c>
      <c r="N13" s="487">
        <v>609.1</v>
      </c>
    </row>
    <row r="14" spans="2:14" ht="15" customHeight="1" thickBot="1">
      <c r="B14" s="231" t="s">
        <v>698</v>
      </c>
      <c r="C14" s="466"/>
      <c r="D14" s="52"/>
      <c r="E14" s="52"/>
      <c r="F14" s="53"/>
      <c r="G14" s="489"/>
      <c r="H14" s="55"/>
      <c r="I14" s="25"/>
      <c r="J14" s="456"/>
      <c r="K14" s="193"/>
      <c r="L14" s="193"/>
      <c r="M14" s="193"/>
      <c r="N14" s="55"/>
    </row>
    <row r="17" spans="2:24" ht="19" thickBot="1">
      <c r="B17" s="12" t="s">
        <v>699</v>
      </c>
    </row>
    <row r="18" spans="2:24" ht="17" thickBot="1">
      <c r="B18" s="13" t="s">
        <v>0</v>
      </c>
      <c r="C18" s="490" t="s">
        <v>27</v>
      </c>
      <c r="D18" s="160" t="s">
        <v>28</v>
      </c>
      <c r="E18" s="491" t="s">
        <v>29</v>
      </c>
      <c r="F18" s="161" t="s">
        <v>4</v>
      </c>
      <c r="G18" s="492" t="s">
        <v>5</v>
      </c>
      <c r="H18" s="480" t="s">
        <v>30</v>
      </c>
      <c r="I18" s="15" t="s">
        <v>31</v>
      </c>
      <c r="J18" s="16" t="s">
        <v>32</v>
      </c>
      <c r="K18" s="16" t="s">
        <v>33</v>
      </c>
      <c r="L18" s="16" t="s">
        <v>34</v>
      </c>
      <c r="M18" s="15" t="s">
        <v>700</v>
      </c>
      <c r="N18" s="16" t="s">
        <v>36</v>
      </c>
      <c r="O18" s="16" t="s">
        <v>37</v>
      </c>
      <c r="P18" s="16" t="s">
        <v>38</v>
      </c>
      <c r="Q18" s="15" t="s">
        <v>701</v>
      </c>
      <c r="R18" s="16" t="s">
        <v>702</v>
      </c>
      <c r="S18" s="16" t="s">
        <v>703</v>
      </c>
      <c r="T18" s="16" t="s">
        <v>42</v>
      </c>
      <c r="U18" s="15" t="s">
        <v>704</v>
      </c>
      <c r="V18" s="16" t="s">
        <v>705</v>
      </c>
      <c r="W18" s="16" t="s">
        <v>45</v>
      </c>
      <c r="X18" s="17" t="s">
        <v>706</v>
      </c>
    </row>
    <row r="19" spans="2:24" ht="15" customHeight="1">
      <c r="B19" s="493" t="s">
        <v>234</v>
      </c>
      <c r="C19" s="494" t="s">
        <v>696</v>
      </c>
      <c r="D19" s="20"/>
      <c r="E19" s="482" t="s">
        <v>414</v>
      </c>
      <c r="F19" s="22"/>
      <c r="G19" s="482" t="s">
        <v>697</v>
      </c>
      <c r="H19" s="495">
        <v>13538.1</v>
      </c>
      <c r="I19" s="486">
        <v>1000</v>
      </c>
      <c r="J19" s="486">
        <v>789.5</v>
      </c>
      <c r="K19" s="486">
        <v>1000</v>
      </c>
      <c r="L19" s="486">
        <v>1000</v>
      </c>
      <c r="M19" s="486">
        <v>986.8</v>
      </c>
      <c r="N19" s="496">
        <v>761.7</v>
      </c>
      <c r="O19" s="486">
        <v>1000</v>
      </c>
      <c r="P19" s="486">
        <v>983.1</v>
      </c>
      <c r="Q19" s="486">
        <v>1000</v>
      </c>
      <c r="R19" s="486">
        <v>967.1</v>
      </c>
      <c r="S19" s="486">
        <v>1000</v>
      </c>
      <c r="T19" s="486">
        <v>1000</v>
      </c>
      <c r="U19" s="486">
        <v>1000</v>
      </c>
      <c r="V19" s="486">
        <v>940.3</v>
      </c>
      <c r="W19" s="486">
        <v>871.3</v>
      </c>
      <c r="X19" s="497" t="s">
        <v>707</v>
      </c>
    </row>
    <row r="20" spans="2:24" ht="15" customHeight="1">
      <c r="B20" s="498" t="s">
        <v>238</v>
      </c>
      <c r="C20" s="494" t="s">
        <v>687</v>
      </c>
      <c r="D20" s="41"/>
      <c r="E20" s="482" t="s">
        <v>431</v>
      </c>
      <c r="F20" s="34"/>
      <c r="G20" s="482" t="s">
        <v>688</v>
      </c>
      <c r="H20" s="495">
        <v>13274</v>
      </c>
      <c r="I20" s="486">
        <v>1000</v>
      </c>
      <c r="J20" s="486">
        <v>1000</v>
      </c>
      <c r="K20" s="486">
        <v>1000</v>
      </c>
      <c r="L20" s="486">
        <v>1000</v>
      </c>
      <c r="M20" s="486">
        <v>1000</v>
      </c>
      <c r="N20" s="486">
        <v>979.1</v>
      </c>
      <c r="O20" s="486">
        <v>658.2</v>
      </c>
      <c r="P20" s="486">
        <v>1000</v>
      </c>
      <c r="Q20" s="486">
        <v>1000</v>
      </c>
      <c r="R20" s="486">
        <v>1000</v>
      </c>
      <c r="S20" s="496">
        <v>473.2</v>
      </c>
      <c r="T20" s="486">
        <v>1000</v>
      </c>
      <c r="U20" s="486">
        <v>1000</v>
      </c>
      <c r="V20" s="486">
        <v>1000</v>
      </c>
      <c r="W20" s="486">
        <v>936.7</v>
      </c>
      <c r="X20" s="497" t="s">
        <v>708</v>
      </c>
    </row>
    <row r="21" spans="2:24" ht="15" customHeight="1">
      <c r="B21" s="498" t="s">
        <v>240</v>
      </c>
      <c r="C21" s="494" t="s">
        <v>691</v>
      </c>
      <c r="D21" s="32"/>
      <c r="E21" s="482" t="s">
        <v>13</v>
      </c>
      <c r="F21" s="34"/>
      <c r="G21" s="482" t="s">
        <v>692</v>
      </c>
      <c r="H21" s="495">
        <v>13196.8</v>
      </c>
      <c r="I21" s="486">
        <v>885.5</v>
      </c>
      <c r="J21" s="486">
        <v>1000</v>
      </c>
      <c r="K21" s="486">
        <v>997</v>
      </c>
      <c r="L21" s="486">
        <v>1000</v>
      </c>
      <c r="M21" s="486">
        <v>1000</v>
      </c>
      <c r="N21" s="486">
        <v>1000</v>
      </c>
      <c r="O21" s="486">
        <v>892.6</v>
      </c>
      <c r="P21" s="496">
        <v>772.3</v>
      </c>
      <c r="Q21" s="486">
        <v>897.1</v>
      </c>
      <c r="R21" s="486">
        <v>963.9</v>
      </c>
      <c r="S21" s="486">
        <v>1000</v>
      </c>
      <c r="T21" s="486">
        <v>1000</v>
      </c>
      <c r="U21" s="486">
        <v>785.6</v>
      </c>
      <c r="V21" s="486">
        <v>906.6</v>
      </c>
      <c r="W21" s="486">
        <v>868.5</v>
      </c>
      <c r="X21" s="497" t="s">
        <v>707</v>
      </c>
    </row>
    <row r="22" spans="2:24" ht="15" customHeight="1">
      <c r="B22" s="463" t="s">
        <v>242</v>
      </c>
      <c r="C22" s="494" t="s">
        <v>693</v>
      </c>
      <c r="D22" s="32"/>
      <c r="E22" s="482" t="s">
        <v>13</v>
      </c>
      <c r="F22" s="34"/>
      <c r="G22" s="482" t="s">
        <v>694</v>
      </c>
      <c r="H22" s="495">
        <v>12831.5</v>
      </c>
      <c r="I22" s="486">
        <v>954.7</v>
      </c>
      <c r="J22" s="486">
        <v>946.5</v>
      </c>
      <c r="K22" s="486">
        <v>835</v>
      </c>
      <c r="L22" s="496">
        <v>385.9</v>
      </c>
      <c r="M22" s="486">
        <v>974.6</v>
      </c>
      <c r="N22" s="486">
        <v>484.3</v>
      </c>
      <c r="O22" s="486">
        <v>1000</v>
      </c>
      <c r="P22" s="486">
        <v>1000</v>
      </c>
      <c r="Q22" s="486">
        <v>1000</v>
      </c>
      <c r="R22" s="486">
        <v>1000</v>
      </c>
      <c r="S22" s="486">
        <v>809.1</v>
      </c>
      <c r="T22" s="486">
        <v>947.6</v>
      </c>
      <c r="U22" s="486">
        <v>879.7</v>
      </c>
      <c r="V22" s="486">
        <v>1000</v>
      </c>
      <c r="W22" s="486">
        <v>1000</v>
      </c>
      <c r="X22" s="497" t="s">
        <v>707</v>
      </c>
    </row>
    <row r="23" spans="2:24" ht="15" customHeight="1">
      <c r="B23" s="463" t="s">
        <v>244</v>
      </c>
      <c r="C23" s="494" t="s">
        <v>609</v>
      </c>
      <c r="D23" s="32" t="s">
        <v>14</v>
      </c>
      <c r="E23" s="482" t="s">
        <v>421</v>
      </c>
      <c r="F23" s="34"/>
      <c r="G23" s="482" t="s">
        <v>695</v>
      </c>
      <c r="H23" s="495">
        <v>12344</v>
      </c>
      <c r="I23" s="486">
        <v>876.8</v>
      </c>
      <c r="J23" s="486">
        <v>1000</v>
      </c>
      <c r="K23" s="486">
        <v>980.2</v>
      </c>
      <c r="L23" s="486">
        <v>983.9</v>
      </c>
      <c r="M23" s="486">
        <v>966.3</v>
      </c>
      <c r="N23" s="486">
        <v>1000</v>
      </c>
      <c r="O23" s="486">
        <v>723.6</v>
      </c>
      <c r="P23" s="486">
        <v>1000</v>
      </c>
      <c r="Q23" s="486">
        <v>516.6</v>
      </c>
      <c r="R23" s="486">
        <v>1000</v>
      </c>
      <c r="S23" s="486">
        <v>667.2</v>
      </c>
      <c r="T23" s="486">
        <v>772.1</v>
      </c>
      <c r="U23" s="486">
        <v>857.3</v>
      </c>
      <c r="V23" s="486">
        <v>1000</v>
      </c>
      <c r="W23" s="496">
        <v>513.1</v>
      </c>
      <c r="X23" s="497" t="s">
        <v>707</v>
      </c>
    </row>
    <row r="24" spans="2:24" ht="15" customHeight="1">
      <c r="B24" s="463" t="s">
        <v>256</v>
      </c>
      <c r="C24" s="494" t="s">
        <v>689</v>
      </c>
      <c r="D24" s="32" t="s">
        <v>14</v>
      </c>
      <c r="E24" s="482" t="s">
        <v>446</v>
      </c>
      <c r="F24" s="34"/>
      <c r="G24" s="482" t="s">
        <v>690</v>
      </c>
      <c r="H24" s="495">
        <v>12296.5</v>
      </c>
      <c r="I24" s="486">
        <v>1000</v>
      </c>
      <c r="J24" s="486">
        <v>921.9</v>
      </c>
      <c r="K24" s="486">
        <v>953</v>
      </c>
      <c r="L24" s="496">
        <v>276.10000000000002</v>
      </c>
      <c r="M24" s="486">
        <v>849.4</v>
      </c>
      <c r="N24" s="486">
        <v>592.5</v>
      </c>
      <c r="O24" s="486">
        <v>714.6</v>
      </c>
      <c r="P24" s="486">
        <v>886.6</v>
      </c>
      <c r="Q24" s="486">
        <v>748.4</v>
      </c>
      <c r="R24" s="486">
        <v>844.8</v>
      </c>
      <c r="S24" s="486">
        <v>1000</v>
      </c>
      <c r="T24" s="486">
        <v>795.1</v>
      </c>
      <c r="U24" s="486">
        <v>1000</v>
      </c>
      <c r="V24" s="486">
        <v>990.2</v>
      </c>
      <c r="W24" s="486">
        <v>1000</v>
      </c>
      <c r="X24" s="497" t="s">
        <v>707</v>
      </c>
    </row>
    <row r="25" spans="2:24" ht="15" customHeight="1">
      <c r="B25" s="463" t="s">
        <v>258</v>
      </c>
      <c r="C25" s="494" t="s">
        <v>709</v>
      </c>
      <c r="D25" s="32"/>
      <c r="E25" s="482" t="s">
        <v>418</v>
      </c>
      <c r="F25" s="34"/>
      <c r="G25" s="482" t="s">
        <v>710</v>
      </c>
      <c r="H25" s="495">
        <v>11838.6</v>
      </c>
      <c r="I25" s="486">
        <v>952.1</v>
      </c>
      <c r="J25" s="496">
        <v>411.6</v>
      </c>
      <c r="K25" s="486">
        <v>1000</v>
      </c>
      <c r="L25" s="486">
        <v>912.7</v>
      </c>
      <c r="M25" s="486">
        <v>708.6</v>
      </c>
      <c r="N25" s="486">
        <v>940.3</v>
      </c>
      <c r="O25" s="486">
        <v>1000</v>
      </c>
      <c r="P25" s="486">
        <v>674.6</v>
      </c>
      <c r="Q25" s="486">
        <v>534.6</v>
      </c>
      <c r="R25" s="486">
        <v>906</v>
      </c>
      <c r="S25" s="486">
        <v>607</v>
      </c>
      <c r="T25" s="486">
        <v>855.7</v>
      </c>
      <c r="U25" s="486">
        <v>782.4</v>
      </c>
      <c r="V25" s="486">
        <v>964.6</v>
      </c>
      <c r="W25" s="486">
        <v>1000</v>
      </c>
      <c r="X25" s="497" t="s">
        <v>707</v>
      </c>
    </row>
    <row r="26" spans="2:24" ht="15" customHeight="1">
      <c r="B26" s="463" t="s">
        <v>260</v>
      </c>
      <c r="C26" s="494" t="s">
        <v>711</v>
      </c>
      <c r="D26" s="32"/>
      <c r="E26" s="482" t="s">
        <v>421</v>
      </c>
      <c r="F26" s="34"/>
      <c r="G26" s="482" t="s">
        <v>712</v>
      </c>
      <c r="H26" s="495">
        <v>11828.5</v>
      </c>
      <c r="I26" s="486">
        <v>837.8</v>
      </c>
      <c r="J26" s="486">
        <v>862.7</v>
      </c>
      <c r="K26" s="486">
        <v>951</v>
      </c>
      <c r="L26" s="486">
        <v>602</v>
      </c>
      <c r="M26" s="486">
        <v>910.4</v>
      </c>
      <c r="N26" s="486">
        <v>576.70000000000005</v>
      </c>
      <c r="O26" s="486">
        <v>928.5</v>
      </c>
      <c r="P26" s="486">
        <v>941.5</v>
      </c>
      <c r="Q26" s="496">
        <v>553.5</v>
      </c>
      <c r="R26" s="486">
        <v>822.9</v>
      </c>
      <c r="S26" s="486">
        <v>919.4</v>
      </c>
      <c r="T26" s="486">
        <v>765.2</v>
      </c>
      <c r="U26" s="486">
        <v>777.4</v>
      </c>
      <c r="V26" s="486">
        <v>946.3</v>
      </c>
      <c r="W26" s="486">
        <v>986.7</v>
      </c>
      <c r="X26" s="497" t="s">
        <v>707</v>
      </c>
    </row>
    <row r="27" spans="2:24" ht="15" customHeight="1">
      <c r="B27" s="463" t="s">
        <v>262</v>
      </c>
      <c r="C27" s="494" t="s">
        <v>713</v>
      </c>
      <c r="D27" s="32"/>
      <c r="E27" s="482" t="s">
        <v>13</v>
      </c>
      <c r="F27" s="34"/>
      <c r="G27" s="482" t="s">
        <v>694</v>
      </c>
      <c r="H27" s="495">
        <v>11573.2</v>
      </c>
      <c r="I27" s="486">
        <v>866.4</v>
      </c>
      <c r="J27" s="486">
        <v>849.1</v>
      </c>
      <c r="K27" s="486">
        <v>740</v>
      </c>
      <c r="L27" s="486">
        <v>651.5</v>
      </c>
      <c r="M27" s="486">
        <v>1000</v>
      </c>
      <c r="N27" s="486">
        <v>879.9</v>
      </c>
      <c r="O27" s="486">
        <v>815.6</v>
      </c>
      <c r="P27" s="486">
        <v>795.7</v>
      </c>
      <c r="Q27" s="486">
        <v>498.9</v>
      </c>
      <c r="R27" s="486">
        <v>744.1</v>
      </c>
      <c r="S27" s="486">
        <v>909.1</v>
      </c>
      <c r="T27" s="486">
        <v>903</v>
      </c>
      <c r="U27" s="486">
        <v>950.5</v>
      </c>
      <c r="V27" s="486">
        <v>969.4</v>
      </c>
      <c r="W27" s="496">
        <v>290.8</v>
      </c>
      <c r="X27" s="497" t="s">
        <v>707</v>
      </c>
    </row>
    <row r="28" spans="2:24" ht="15" customHeight="1">
      <c r="B28" s="463" t="s">
        <v>271</v>
      </c>
      <c r="C28" s="494" t="s">
        <v>714</v>
      </c>
      <c r="D28" s="32"/>
      <c r="E28" s="482" t="s">
        <v>21</v>
      </c>
      <c r="F28" s="34"/>
      <c r="G28" s="482" t="s">
        <v>179</v>
      </c>
      <c r="H28" s="495">
        <v>11043.7</v>
      </c>
      <c r="I28" s="486">
        <v>644</v>
      </c>
      <c r="J28" s="486">
        <v>782</v>
      </c>
      <c r="K28" s="486">
        <v>819.1</v>
      </c>
      <c r="L28" s="496">
        <v>543.5</v>
      </c>
      <c r="M28" s="486">
        <v>926.6</v>
      </c>
      <c r="N28" s="486">
        <v>850</v>
      </c>
      <c r="O28" s="486">
        <v>598.4</v>
      </c>
      <c r="P28" s="486">
        <v>884.8</v>
      </c>
      <c r="Q28" s="486">
        <v>665.2</v>
      </c>
      <c r="R28" s="486">
        <v>902.7</v>
      </c>
      <c r="S28" s="486">
        <v>758.1</v>
      </c>
      <c r="T28" s="486">
        <v>773</v>
      </c>
      <c r="U28" s="486">
        <v>785.3</v>
      </c>
      <c r="V28" s="486">
        <v>828.7</v>
      </c>
      <c r="W28" s="486">
        <v>825.8</v>
      </c>
      <c r="X28" s="497" t="s">
        <v>707</v>
      </c>
    </row>
    <row r="29" spans="2:24" ht="15" customHeight="1">
      <c r="B29" s="463" t="s">
        <v>272</v>
      </c>
      <c r="C29" s="494" t="s">
        <v>715</v>
      </c>
      <c r="D29" s="32"/>
      <c r="E29" s="482" t="s">
        <v>418</v>
      </c>
      <c r="F29" s="34"/>
      <c r="G29" s="482" t="s">
        <v>716</v>
      </c>
      <c r="H29" s="495">
        <v>10819.1</v>
      </c>
      <c r="I29" s="486">
        <v>579</v>
      </c>
      <c r="J29" s="486">
        <v>1000</v>
      </c>
      <c r="K29" s="486">
        <v>940.2</v>
      </c>
      <c r="L29" s="486">
        <v>645.5</v>
      </c>
      <c r="M29" s="486">
        <v>954.9</v>
      </c>
      <c r="N29" s="486">
        <v>632</v>
      </c>
      <c r="O29" s="496">
        <v>223.7</v>
      </c>
      <c r="P29" s="486">
        <v>510.2</v>
      </c>
      <c r="Q29" s="486">
        <v>686.1</v>
      </c>
      <c r="R29" s="486">
        <v>769.7</v>
      </c>
      <c r="S29" s="486">
        <v>997.1</v>
      </c>
      <c r="T29" s="486">
        <v>738.3</v>
      </c>
      <c r="U29" s="486">
        <v>530.9</v>
      </c>
      <c r="V29" s="486">
        <v>995.8</v>
      </c>
      <c r="W29" s="486">
        <v>939.4</v>
      </c>
      <c r="X29" s="497" t="s">
        <v>717</v>
      </c>
    </row>
    <row r="30" spans="2:24" ht="15" customHeight="1">
      <c r="B30" s="463" t="s">
        <v>273</v>
      </c>
      <c r="C30" s="494" t="s">
        <v>718</v>
      </c>
      <c r="D30" s="32"/>
      <c r="E30" s="482" t="s">
        <v>431</v>
      </c>
      <c r="F30" s="34"/>
      <c r="G30" s="482" t="s">
        <v>719</v>
      </c>
      <c r="H30" s="495">
        <v>10104.5</v>
      </c>
      <c r="I30" s="486">
        <v>818.4</v>
      </c>
      <c r="J30" s="486">
        <v>814.3</v>
      </c>
      <c r="K30" s="486">
        <v>906.2</v>
      </c>
      <c r="L30" s="486">
        <v>656.6</v>
      </c>
      <c r="M30" s="486">
        <v>834</v>
      </c>
      <c r="N30" s="486">
        <v>1000</v>
      </c>
      <c r="O30" s="486">
        <v>613.9</v>
      </c>
      <c r="P30" s="486">
        <v>757.7</v>
      </c>
      <c r="Q30" s="486">
        <v>528.9</v>
      </c>
      <c r="R30" s="486">
        <v>603.6</v>
      </c>
      <c r="S30" s="486">
        <v>491.7</v>
      </c>
      <c r="T30" s="486">
        <v>706.5</v>
      </c>
      <c r="U30" s="486">
        <v>562</v>
      </c>
      <c r="V30" s="486">
        <v>810.7</v>
      </c>
      <c r="W30" s="496">
        <v>392.8</v>
      </c>
      <c r="X30" s="497" t="s">
        <v>707</v>
      </c>
    </row>
    <row r="31" spans="2:24" ht="15" customHeight="1">
      <c r="B31" s="463" t="s">
        <v>298</v>
      </c>
      <c r="C31" s="494" t="s">
        <v>720</v>
      </c>
      <c r="D31" s="32"/>
      <c r="E31" s="482" t="s">
        <v>421</v>
      </c>
      <c r="F31" s="34"/>
      <c r="G31" s="482" t="s">
        <v>721</v>
      </c>
      <c r="H31" s="495">
        <v>10054.299999999999</v>
      </c>
      <c r="I31" s="486">
        <v>721.8</v>
      </c>
      <c r="J31" s="486">
        <v>777.8</v>
      </c>
      <c r="K31" s="486">
        <v>906.2</v>
      </c>
      <c r="L31" s="486">
        <v>618.20000000000005</v>
      </c>
      <c r="M31" s="486">
        <v>810.4</v>
      </c>
      <c r="N31" s="486">
        <v>898.4</v>
      </c>
      <c r="O31" s="486">
        <v>741.5</v>
      </c>
      <c r="P31" s="486">
        <v>664.2</v>
      </c>
      <c r="Q31" s="486">
        <v>639.6</v>
      </c>
      <c r="R31" s="486">
        <v>691.2</v>
      </c>
      <c r="S31" s="486">
        <v>483.3</v>
      </c>
      <c r="T31" s="486">
        <v>640.29999999999995</v>
      </c>
      <c r="U31" s="486">
        <v>656.7</v>
      </c>
      <c r="V31" s="486">
        <v>804.7</v>
      </c>
      <c r="W31" s="496">
        <v>433.7</v>
      </c>
      <c r="X31" s="497" t="s">
        <v>707</v>
      </c>
    </row>
    <row r="32" spans="2:24" ht="15" customHeight="1">
      <c r="B32" s="463" t="s">
        <v>299</v>
      </c>
      <c r="C32" s="494" t="s">
        <v>722</v>
      </c>
      <c r="D32" s="32"/>
      <c r="E32" s="482" t="s">
        <v>414</v>
      </c>
      <c r="F32" s="34"/>
      <c r="G32" s="482" t="s">
        <v>723</v>
      </c>
      <c r="H32" s="495">
        <v>9466.5</v>
      </c>
      <c r="I32" s="486">
        <v>469.1</v>
      </c>
      <c r="J32" s="486">
        <v>775.7</v>
      </c>
      <c r="K32" s="486">
        <v>842.1</v>
      </c>
      <c r="L32" s="486">
        <v>322.5</v>
      </c>
      <c r="M32" s="486">
        <v>825.8</v>
      </c>
      <c r="N32" s="486">
        <v>908.1</v>
      </c>
      <c r="O32" s="486">
        <v>533.79999999999995</v>
      </c>
      <c r="P32" s="486">
        <v>664</v>
      </c>
      <c r="Q32" s="496">
        <v>124.7</v>
      </c>
      <c r="R32" s="486">
        <v>631.70000000000005</v>
      </c>
      <c r="S32" s="486">
        <v>623.6</v>
      </c>
      <c r="T32" s="486">
        <v>663.9</v>
      </c>
      <c r="U32" s="486">
        <v>552.79999999999995</v>
      </c>
      <c r="V32" s="486">
        <v>825.7</v>
      </c>
      <c r="W32" s="486">
        <v>827.7</v>
      </c>
      <c r="X32" s="497" t="s">
        <v>707</v>
      </c>
    </row>
    <row r="33" spans="2:24" ht="17" thickBot="1">
      <c r="B33" s="465" t="s">
        <v>300</v>
      </c>
      <c r="C33" s="499" t="s">
        <v>724</v>
      </c>
      <c r="D33" s="188"/>
      <c r="E33" s="500" t="s">
        <v>418</v>
      </c>
      <c r="F33" s="53"/>
      <c r="G33" s="500" t="s">
        <v>725</v>
      </c>
      <c r="H33" s="501">
        <v>4022.9</v>
      </c>
      <c r="I33" s="502">
        <v>356.7</v>
      </c>
      <c r="J33" s="502">
        <v>627.6</v>
      </c>
      <c r="K33" s="502">
        <v>338.7</v>
      </c>
      <c r="L33" s="502">
        <v>210.7</v>
      </c>
      <c r="M33" s="502">
        <v>342.2</v>
      </c>
      <c r="N33" s="502">
        <v>59.7</v>
      </c>
      <c r="O33" s="502">
        <v>253.4</v>
      </c>
      <c r="P33" s="502">
        <v>328</v>
      </c>
      <c r="Q33" s="502">
        <v>93.6</v>
      </c>
      <c r="R33" s="502">
        <v>348.7</v>
      </c>
      <c r="S33" s="502">
        <v>417.4</v>
      </c>
      <c r="T33" s="502">
        <v>344.6</v>
      </c>
      <c r="U33" s="502">
        <v>301.60000000000002</v>
      </c>
      <c r="V33" s="503">
        <v>0</v>
      </c>
      <c r="W33" s="502">
        <v>0</v>
      </c>
      <c r="X33" s="504" t="s">
        <v>707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17D43-AFB8-CF41-9DEA-EDAB6A2684A8}">
  <dimension ref="A1:T42"/>
  <sheetViews>
    <sheetView zoomScale="140" zoomScaleNormal="140" workbookViewId="0">
      <selection activeCell="B7" sqref="B7:C9"/>
    </sheetView>
  </sheetViews>
  <sheetFormatPr baseColWidth="10" defaultColWidth="6.875" defaultRowHeight="13"/>
  <cols>
    <col min="1" max="1" width="2" style="386" customWidth="1"/>
    <col min="2" max="2" width="4.875" style="430" customWidth="1"/>
    <col min="3" max="3" width="13.125" style="431" customWidth="1"/>
    <col min="4" max="4" width="2.625" style="426" customWidth="1"/>
    <col min="5" max="5" width="6.375" style="412" customWidth="1"/>
    <col min="6" max="6" width="3.375" style="412" customWidth="1"/>
    <col min="7" max="7" width="17.625" style="432" customWidth="1"/>
    <col min="8" max="8" width="6.875" style="432"/>
    <col min="9" max="9" width="1" style="432" customWidth="1"/>
    <col min="10" max="10" width="4.5" style="412" customWidth="1"/>
    <col min="11" max="11" width="5.375" style="436" customWidth="1"/>
    <col min="12" max="12" width="4.75" style="412" customWidth="1"/>
    <col min="13" max="13" width="4.25" style="436" customWidth="1"/>
    <col min="14" max="14" width="5.125" style="412" customWidth="1"/>
    <col min="15" max="15" width="4.25" style="436" customWidth="1"/>
    <col min="16" max="16" width="5.25" style="412" customWidth="1"/>
    <col min="17" max="17" width="4.25" style="412" customWidth="1"/>
    <col min="18" max="18" width="5.125" style="412" customWidth="1"/>
    <col min="19" max="19" width="4.25" style="412" customWidth="1"/>
    <col min="20" max="20" width="5.625" style="412" customWidth="1"/>
    <col min="21" max="16384" width="6.875" style="386"/>
  </cols>
  <sheetData>
    <row r="1" spans="2:20" ht="20">
      <c r="B1" s="725" t="s">
        <v>468</v>
      </c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  <c r="T1" s="725"/>
    </row>
    <row r="2" spans="2:20" ht="20">
      <c r="B2" s="725" t="s">
        <v>469</v>
      </c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</row>
    <row r="3" spans="2:20" ht="18">
      <c r="B3" s="387"/>
      <c r="C3" s="388"/>
      <c r="D3" s="387"/>
      <c r="E3" s="389"/>
      <c r="F3" s="726" t="s">
        <v>237</v>
      </c>
      <c r="G3" s="727"/>
      <c r="H3" s="727"/>
      <c r="I3" s="727"/>
      <c r="J3" s="727"/>
      <c r="K3" s="727"/>
      <c r="L3" s="727"/>
      <c r="M3" s="390"/>
      <c r="N3" s="390"/>
      <c r="O3" s="390"/>
      <c r="P3" s="390"/>
      <c r="Q3" s="390"/>
      <c r="R3" s="390"/>
      <c r="S3" s="390"/>
      <c r="T3" s="391"/>
    </row>
    <row r="4" spans="2:20" ht="23">
      <c r="B4" s="387"/>
      <c r="C4" s="388"/>
      <c r="D4" s="387"/>
      <c r="E4" s="389"/>
      <c r="F4" s="392"/>
      <c r="G4" s="393"/>
      <c r="H4" s="393"/>
      <c r="I4" s="393"/>
      <c r="J4" s="393"/>
      <c r="K4" s="393"/>
      <c r="L4" s="393"/>
      <c r="M4" s="390"/>
      <c r="N4" s="390"/>
      <c r="O4" s="390"/>
      <c r="P4" s="390"/>
      <c r="Q4" s="390"/>
      <c r="R4" s="390"/>
      <c r="S4" s="390"/>
      <c r="T4" s="391"/>
    </row>
    <row r="5" spans="2:20" ht="19" thickBot="1">
      <c r="B5" s="728" t="s">
        <v>470</v>
      </c>
      <c r="C5" s="728"/>
      <c r="D5" s="728"/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728"/>
      <c r="P5" s="728"/>
      <c r="Q5" s="728"/>
      <c r="R5" s="728"/>
      <c r="S5" s="728"/>
      <c r="T5" s="728"/>
    </row>
    <row r="6" spans="2:20">
      <c r="B6" s="394" t="s">
        <v>0</v>
      </c>
      <c r="C6" s="395" t="s">
        <v>1</v>
      </c>
      <c r="D6" s="396" t="s">
        <v>2</v>
      </c>
      <c r="E6" s="397" t="s">
        <v>3</v>
      </c>
      <c r="F6" s="397" t="s">
        <v>471</v>
      </c>
      <c r="G6" s="398" t="s">
        <v>5</v>
      </c>
      <c r="H6" s="394" t="s">
        <v>20</v>
      </c>
      <c r="I6" s="399"/>
      <c r="J6" s="400" t="s">
        <v>472</v>
      </c>
      <c r="K6" s="401" t="s">
        <v>473</v>
      </c>
      <c r="L6" s="402" t="s">
        <v>472</v>
      </c>
      <c r="M6" s="403" t="s">
        <v>473</v>
      </c>
      <c r="N6" s="402" t="s">
        <v>472</v>
      </c>
      <c r="O6" s="403" t="s">
        <v>473</v>
      </c>
      <c r="P6" s="402" t="s">
        <v>472</v>
      </c>
      <c r="Q6" s="403" t="s">
        <v>473</v>
      </c>
      <c r="R6" s="402" t="s">
        <v>472</v>
      </c>
      <c r="S6" s="403" t="s">
        <v>473</v>
      </c>
      <c r="T6" s="404"/>
    </row>
    <row r="7" spans="2:20">
      <c r="B7" s="405">
        <v>1</v>
      </c>
      <c r="C7" s="406" t="s">
        <v>474</v>
      </c>
      <c r="D7" s="405"/>
      <c r="E7" s="407" t="s">
        <v>290</v>
      </c>
      <c r="F7" s="408">
        <v>257</v>
      </c>
      <c r="G7" s="409" t="s">
        <v>475</v>
      </c>
      <c r="H7" s="410" t="s">
        <v>476</v>
      </c>
      <c r="I7" s="411"/>
      <c r="J7" s="410" t="s">
        <v>477</v>
      </c>
      <c r="K7" s="410" t="s">
        <v>478</v>
      </c>
      <c r="L7" s="410" t="s">
        <v>479</v>
      </c>
      <c r="M7" s="410" t="s">
        <v>480</v>
      </c>
      <c r="N7" s="410" t="s">
        <v>481</v>
      </c>
      <c r="O7" s="410" t="s">
        <v>478</v>
      </c>
      <c r="P7" s="410" t="s">
        <v>481</v>
      </c>
      <c r="Q7" s="410" t="s">
        <v>478</v>
      </c>
      <c r="R7" s="410" t="s">
        <v>481</v>
      </c>
      <c r="S7" s="410" t="s">
        <v>478</v>
      </c>
    </row>
    <row r="8" spans="2:20">
      <c r="B8" s="405">
        <v>2</v>
      </c>
      <c r="C8" s="406" t="s">
        <v>482</v>
      </c>
      <c r="D8" s="405"/>
      <c r="E8" s="407" t="s">
        <v>290</v>
      </c>
      <c r="F8" s="408">
        <v>257</v>
      </c>
      <c r="G8" s="409" t="s">
        <v>475</v>
      </c>
      <c r="H8" s="410" t="s">
        <v>483</v>
      </c>
      <c r="I8" s="411"/>
      <c r="J8" s="410" t="s">
        <v>477</v>
      </c>
      <c r="K8" s="410" t="s">
        <v>478</v>
      </c>
      <c r="L8" s="410" t="s">
        <v>484</v>
      </c>
      <c r="M8" s="410" t="s">
        <v>485</v>
      </c>
      <c r="N8" s="410" t="s">
        <v>481</v>
      </c>
      <c r="O8" s="410" t="s">
        <v>478</v>
      </c>
      <c r="P8" s="410" t="s">
        <v>486</v>
      </c>
      <c r="Q8" s="410" t="s">
        <v>487</v>
      </c>
      <c r="R8" s="410" t="s">
        <v>481</v>
      </c>
      <c r="S8" s="410" t="s">
        <v>478</v>
      </c>
    </row>
    <row r="9" spans="2:20">
      <c r="B9" s="405">
        <v>3</v>
      </c>
      <c r="C9" s="406" t="s">
        <v>488</v>
      </c>
      <c r="D9" s="405"/>
      <c r="E9" s="407" t="s">
        <v>290</v>
      </c>
      <c r="F9" s="408">
        <v>851</v>
      </c>
      <c r="G9" s="413" t="s">
        <v>489</v>
      </c>
      <c r="H9" s="410" t="s">
        <v>490</v>
      </c>
      <c r="I9" s="411"/>
      <c r="J9" s="410" t="s">
        <v>477</v>
      </c>
      <c r="K9" s="410" t="s">
        <v>478</v>
      </c>
      <c r="L9" s="410" t="s">
        <v>481</v>
      </c>
      <c r="M9" s="410" t="s">
        <v>478</v>
      </c>
      <c r="N9" s="410" t="s">
        <v>481</v>
      </c>
      <c r="O9" s="410" t="s">
        <v>478</v>
      </c>
      <c r="P9" s="410" t="s">
        <v>491</v>
      </c>
      <c r="Q9" s="410" t="s">
        <v>492</v>
      </c>
      <c r="R9" s="410" t="s">
        <v>481</v>
      </c>
      <c r="S9" s="410" t="s">
        <v>478</v>
      </c>
    </row>
    <row r="10" spans="2:20">
      <c r="B10" s="405">
        <v>4</v>
      </c>
      <c r="C10" s="414" t="s">
        <v>493</v>
      </c>
      <c r="D10" s="405"/>
      <c r="E10" s="415" t="s">
        <v>290</v>
      </c>
      <c r="F10" s="416">
        <v>257</v>
      </c>
      <c r="G10" s="417" t="s">
        <v>475</v>
      </c>
      <c r="H10" s="418" t="s">
        <v>494</v>
      </c>
      <c r="I10" s="419"/>
      <c r="J10" s="418" t="s">
        <v>477</v>
      </c>
      <c r="K10" s="418" t="s">
        <v>478</v>
      </c>
      <c r="L10" s="418" t="s">
        <v>495</v>
      </c>
      <c r="M10" s="418" t="s">
        <v>496</v>
      </c>
      <c r="N10" s="418" t="s">
        <v>481</v>
      </c>
      <c r="O10" s="418" t="s">
        <v>478</v>
      </c>
      <c r="P10" s="418" t="s">
        <v>481</v>
      </c>
      <c r="Q10" s="418" t="s">
        <v>478</v>
      </c>
      <c r="R10" s="418" t="s">
        <v>481</v>
      </c>
      <c r="S10" s="418" t="s">
        <v>478</v>
      </c>
    </row>
    <row r="11" spans="2:20">
      <c r="B11" s="405">
        <v>4</v>
      </c>
      <c r="C11" s="414" t="s">
        <v>497</v>
      </c>
      <c r="D11" s="405"/>
      <c r="E11" s="415" t="s">
        <v>290</v>
      </c>
      <c r="F11" s="416">
        <v>257</v>
      </c>
      <c r="G11" s="417" t="s">
        <v>475</v>
      </c>
      <c r="H11" s="418" t="s">
        <v>494</v>
      </c>
      <c r="I11" s="419"/>
      <c r="J11" s="418" t="s">
        <v>477</v>
      </c>
      <c r="K11" s="418" t="s">
        <v>478</v>
      </c>
      <c r="L11" s="418" t="s">
        <v>498</v>
      </c>
      <c r="M11" s="418" t="s">
        <v>499</v>
      </c>
      <c r="N11" s="418" t="s">
        <v>481</v>
      </c>
      <c r="O11" s="418" t="s">
        <v>478</v>
      </c>
      <c r="P11" s="418" t="s">
        <v>481</v>
      </c>
      <c r="Q11" s="418" t="s">
        <v>478</v>
      </c>
      <c r="R11" s="418" t="s">
        <v>500</v>
      </c>
      <c r="S11" s="418" t="s">
        <v>501</v>
      </c>
    </row>
    <row r="12" spans="2:20">
      <c r="B12" s="405">
        <v>6</v>
      </c>
      <c r="C12" s="414" t="s">
        <v>502</v>
      </c>
      <c r="D12" s="405"/>
      <c r="E12" s="415" t="s">
        <v>290</v>
      </c>
      <c r="F12" s="420">
        <v>77</v>
      </c>
      <c r="G12" s="414" t="s">
        <v>503</v>
      </c>
      <c r="H12" s="418" t="s">
        <v>504</v>
      </c>
      <c r="I12" s="419"/>
      <c r="J12" s="418" t="s">
        <v>477</v>
      </c>
      <c r="K12" s="418" t="s">
        <v>478</v>
      </c>
      <c r="L12" s="418" t="s">
        <v>481</v>
      </c>
      <c r="M12" s="418" t="s">
        <v>478</v>
      </c>
      <c r="N12" s="418" t="s">
        <v>505</v>
      </c>
      <c r="O12" s="418" t="s">
        <v>506</v>
      </c>
      <c r="P12" s="418" t="s">
        <v>507</v>
      </c>
      <c r="Q12" s="418" t="s">
        <v>508</v>
      </c>
      <c r="R12" s="418" t="s">
        <v>486</v>
      </c>
      <c r="S12" s="418" t="s">
        <v>487</v>
      </c>
    </row>
    <row r="13" spans="2:20">
      <c r="B13" s="405">
        <v>7</v>
      </c>
      <c r="C13" s="414" t="s">
        <v>509</v>
      </c>
      <c r="D13" s="421"/>
      <c r="E13" s="415" t="s">
        <v>290</v>
      </c>
      <c r="F13" s="416">
        <v>257</v>
      </c>
      <c r="G13" s="417" t="s">
        <v>475</v>
      </c>
      <c r="H13" s="418" t="s">
        <v>510</v>
      </c>
      <c r="I13" s="419"/>
      <c r="J13" s="418" t="s">
        <v>477</v>
      </c>
      <c r="K13" s="418" t="s">
        <v>478</v>
      </c>
      <c r="L13" s="418" t="s">
        <v>511</v>
      </c>
      <c r="M13" s="418" t="s">
        <v>512</v>
      </c>
      <c r="N13" s="418" t="s">
        <v>481</v>
      </c>
      <c r="O13" s="418" t="s">
        <v>478</v>
      </c>
      <c r="P13" s="418" t="s">
        <v>486</v>
      </c>
      <c r="Q13" s="418" t="s">
        <v>487</v>
      </c>
      <c r="R13" s="418" t="s">
        <v>481</v>
      </c>
      <c r="S13" s="418" t="s">
        <v>478</v>
      </c>
    </row>
    <row r="14" spans="2:20">
      <c r="B14" s="405">
        <v>8</v>
      </c>
      <c r="C14" s="414" t="s">
        <v>513</v>
      </c>
      <c r="D14" s="405"/>
      <c r="E14" s="415" t="s">
        <v>236</v>
      </c>
      <c r="F14" s="416">
        <v>698</v>
      </c>
      <c r="G14" s="417" t="s">
        <v>237</v>
      </c>
      <c r="H14" s="418" t="s">
        <v>514</v>
      </c>
      <c r="I14" s="419"/>
      <c r="J14" s="418" t="s">
        <v>477</v>
      </c>
      <c r="K14" s="418" t="s">
        <v>478</v>
      </c>
      <c r="L14" s="418" t="s">
        <v>515</v>
      </c>
      <c r="M14" s="418" t="s">
        <v>516</v>
      </c>
      <c r="N14" s="418" t="s">
        <v>481</v>
      </c>
      <c r="O14" s="418" t="s">
        <v>478</v>
      </c>
      <c r="P14" s="418" t="s">
        <v>481</v>
      </c>
      <c r="Q14" s="418" t="s">
        <v>478</v>
      </c>
      <c r="R14" s="418" t="s">
        <v>481</v>
      </c>
      <c r="S14" s="418" t="s">
        <v>478</v>
      </c>
    </row>
    <row r="15" spans="2:20">
      <c r="B15" s="405">
        <v>9</v>
      </c>
      <c r="C15" s="414" t="s">
        <v>517</v>
      </c>
      <c r="D15" s="405"/>
      <c r="E15" s="415" t="s">
        <v>236</v>
      </c>
      <c r="F15" s="416">
        <v>698</v>
      </c>
      <c r="G15" s="417" t="s">
        <v>237</v>
      </c>
      <c r="H15" s="418" t="s">
        <v>518</v>
      </c>
      <c r="I15" s="422"/>
      <c r="J15" s="418" t="s">
        <v>477</v>
      </c>
      <c r="K15" s="418" t="s">
        <v>478</v>
      </c>
      <c r="L15" s="418" t="s">
        <v>481</v>
      </c>
      <c r="M15" s="418" t="s">
        <v>478</v>
      </c>
      <c r="N15" s="418" t="s">
        <v>519</v>
      </c>
      <c r="O15" s="418" t="s">
        <v>520</v>
      </c>
      <c r="P15" s="418" t="s">
        <v>481</v>
      </c>
      <c r="Q15" s="418" t="s">
        <v>478</v>
      </c>
      <c r="R15" s="418" t="s">
        <v>481</v>
      </c>
      <c r="S15" s="418" t="s">
        <v>478</v>
      </c>
    </row>
    <row r="16" spans="2:20">
      <c r="B16" s="405">
        <v>10</v>
      </c>
      <c r="C16" s="414" t="s">
        <v>521</v>
      </c>
      <c r="D16" s="415" t="s">
        <v>14</v>
      </c>
      <c r="E16" s="415" t="s">
        <v>290</v>
      </c>
      <c r="F16" s="416">
        <v>257</v>
      </c>
      <c r="G16" s="417" t="s">
        <v>475</v>
      </c>
      <c r="H16" s="418" t="s">
        <v>522</v>
      </c>
      <c r="I16" s="422"/>
      <c r="J16" s="418" t="s">
        <v>477</v>
      </c>
      <c r="K16" s="418" t="s">
        <v>478</v>
      </c>
      <c r="L16" s="418" t="s">
        <v>481</v>
      </c>
      <c r="M16" s="418" t="s">
        <v>478</v>
      </c>
      <c r="N16" s="418" t="s">
        <v>481</v>
      </c>
      <c r="O16" s="418" t="s">
        <v>478</v>
      </c>
      <c r="P16" s="418" t="s">
        <v>523</v>
      </c>
      <c r="Q16" s="418" t="s">
        <v>524</v>
      </c>
      <c r="R16" s="418" t="s">
        <v>481</v>
      </c>
      <c r="S16" s="418" t="s">
        <v>478</v>
      </c>
    </row>
    <row r="17" spans="1:20">
      <c r="B17" s="405">
        <v>11</v>
      </c>
      <c r="C17" s="414" t="s">
        <v>525</v>
      </c>
      <c r="D17" s="405"/>
      <c r="E17" s="415" t="s">
        <v>236</v>
      </c>
      <c r="F17" s="416">
        <v>698</v>
      </c>
      <c r="G17" s="417" t="s">
        <v>237</v>
      </c>
      <c r="H17" s="418" t="s">
        <v>526</v>
      </c>
      <c r="I17" s="422"/>
      <c r="J17" s="418" t="s">
        <v>477</v>
      </c>
      <c r="K17" s="418" t="s">
        <v>478</v>
      </c>
      <c r="L17" s="418" t="s">
        <v>511</v>
      </c>
      <c r="M17" s="418" t="s">
        <v>512</v>
      </c>
      <c r="N17" s="418" t="s">
        <v>481</v>
      </c>
      <c r="O17" s="418" t="s">
        <v>478</v>
      </c>
      <c r="P17" s="418" t="s">
        <v>481</v>
      </c>
      <c r="Q17" s="418" t="s">
        <v>478</v>
      </c>
      <c r="R17" s="418" t="s">
        <v>527</v>
      </c>
      <c r="S17" s="418" t="s">
        <v>528</v>
      </c>
    </row>
    <row r="18" spans="1:20">
      <c r="B18" s="405">
        <v>12</v>
      </c>
      <c r="C18" s="414" t="s">
        <v>529</v>
      </c>
      <c r="D18" s="405"/>
      <c r="E18" s="415" t="s">
        <v>290</v>
      </c>
      <c r="F18" s="420">
        <v>77</v>
      </c>
      <c r="G18" s="414" t="s">
        <v>503</v>
      </c>
      <c r="H18" s="418" t="s">
        <v>530</v>
      </c>
      <c r="I18" s="422"/>
      <c r="J18" s="418" t="s">
        <v>477</v>
      </c>
      <c r="K18" s="418" t="s">
        <v>478</v>
      </c>
      <c r="L18" s="418" t="s">
        <v>481</v>
      </c>
      <c r="M18" s="418" t="s">
        <v>478</v>
      </c>
      <c r="N18" s="418" t="s">
        <v>495</v>
      </c>
      <c r="O18" s="418" t="s">
        <v>496</v>
      </c>
      <c r="P18" s="418" t="s">
        <v>481</v>
      </c>
      <c r="Q18" s="418" t="s">
        <v>478</v>
      </c>
      <c r="R18" s="418" t="s">
        <v>531</v>
      </c>
      <c r="S18" s="418" t="s">
        <v>532</v>
      </c>
    </row>
    <row r="19" spans="1:20">
      <c r="B19" s="405">
        <v>13</v>
      </c>
      <c r="C19" s="414" t="s">
        <v>533</v>
      </c>
      <c r="D19" s="405"/>
      <c r="E19" s="415" t="s">
        <v>290</v>
      </c>
      <c r="F19" s="416">
        <v>257</v>
      </c>
      <c r="G19" s="417" t="s">
        <v>475</v>
      </c>
      <c r="H19" s="418" t="s">
        <v>534</v>
      </c>
      <c r="I19" s="422"/>
      <c r="J19" s="418" t="s">
        <v>477</v>
      </c>
      <c r="K19" s="418" t="s">
        <v>478</v>
      </c>
      <c r="L19" s="418" t="s">
        <v>535</v>
      </c>
      <c r="M19" s="418" t="s">
        <v>536</v>
      </c>
      <c r="N19" s="418" t="s">
        <v>537</v>
      </c>
      <c r="O19" s="418" t="s">
        <v>538</v>
      </c>
      <c r="P19" s="418" t="s">
        <v>481</v>
      </c>
      <c r="Q19" s="418" t="s">
        <v>478</v>
      </c>
      <c r="R19" s="418" t="s">
        <v>481</v>
      </c>
      <c r="S19" s="418" t="s">
        <v>478</v>
      </c>
    </row>
    <row r="20" spans="1:20">
      <c r="B20" s="405">
        <v>14</v>
      </c>
      <c r="C20" s="414" t="s">
        <v>539</v>
      </c>
      <c r="D20" s="421"/>
      <c r="E20" s="415" t="s">
        <v>290</v>
      </c>
      <c r="F20" s="416">
        <v>257</v>
      </c>
      <c r="G20" s="417" t="s">
        <v>475</v>
      </c>
      <c r="H20" s="418" t="s">
        <v>540</v>
      </c>
      <c r="I20" s="422"/>
      <c r="J20" s="418" t="s">
        <v>477</v>
      </c>
      <c r="K20" s="418" t="s">
        <v>478</v>
      </c>
      <c r="L20" s="418" t="s">
        <v>541</v>
      </c>
      <c r="M20" s="418" t="s">
        <v>542</v>
      </c>
      <c r="N20" s="418" t="s">
        <v>543</v>
      </c>
      <c r="O20" s="418" t="s">
        <v>544</v>
      </c>
      <c r="P20" s="418" t="s">
        <v>481</v>
      </c>
      <c r="Q20" s="418" t="s">
        <v>478</v>
      </c>
      <c r="R20" s="418" t="s">
        <v>477</v>
      </c>
      <c r="S20" s="418" t="s">
        <v>545</v>
      </c>
    </row>
    <row r="21" spans="1:20">
      <c r="B21" s="405">
        <v>15</v>
      </c>
      <c r="C21" s="414" t="s">
        <v>546</v>
      </c>
      <c r="D21" s="405"/>
      <c r="E21" s="415" t="s">
        <v>290</v>
      </c>
      <c r="F21" s="416">
        <v>257</v>
      </c>
      <c r="G21" s="417" t="s">
        <v>475</v>
      </c>
      <c r="H21" s="418" t="s">
        <v>547</v>
      </c>
      <c r="I21" s="422"/>
      <c r="J21" s="418" t="s">
        <v>548</v>
      </c>
      <c r="K21" s="418" t="s">
        <v>549</v>
      </c>
      <c r="L21" s="418" t="s">
        <v>550</v>
      </c>
      <c r="M21" s="418" t="s">
        <v>551</v>
      </c>
      <c r="N21" s="418" t="s">
        <v>481</v>
      </c>
      <c r="O21" s="418" t="s">
        <v>478</v>
      </c>
      <c r="P21" s="418" t="s">
        <v>552</v>
      </c>
      <c r="Q21" s="418" t="s">
        <v>553</v>
      </c>
      <c r="R21" s="418" t="s">
        <v>484</v>
      </c>
      <c r="S21" s="418" t="s">
        <v>485</v>
      </c>
    </row>
    <row r="22" spans="1:20">
      <c r="B22" s="405">
        <v>16</v>
      </c>
      <c r="C22" s="423" t="s">
        <v>554</v>
      </c>
      <c r="D22" s="421"/>
      <c r="E22" s="415" t="s">
        <v>290</v>
      </c>
      <c r="F22" s="416">
        <v>257</v>
      </c>
      <c r="G22" s="417" t="s">
        <v>475</v>
      </c>
      <c r="H22" s="418" t="s">
        <v>555</v>
      </c>
      <c r="I22" s="422"/>
      <c r="J22" s="418" t="s">
        <v>477</v>
      </c>
      <c r="K22" s="418" t="s">
        <v>478</v>
      </c>
      <c r="L22" s="418" t="s">
        <v>556</v>
      </c>
      <c r="M22" s="418" t="s">
        <v>557</v>
      </c>
      <c r="N22" s="418" t="s">
        <v>481</v>
      </c>
      <c r="O22" s="418" t="s">
        <v>478</v>
      </c>
      <c r="P22" s="418" t="s">
        <v>558</v>
      </c>
      <c r="Q22" s="418" t="s">
        <v>559</v>
      </c>
      <c r="R22" s="418" t="s">
        <v>481</v>
      </c>
      <c r="S22" s="418" t="s">
        <v>478</v>
      </c>
      <c r="T22" s="386"/>
    </row>
    <row r="23" spans="1:20">
      <c r="B23" s="405">
        <v>17</v>
      </c>
      <c r="C23" s="423" t="s">
        <v>560</v>
      </c>
      <c r="D23" s="421" t="s">
        <v>16</v>
      </c>
      <c r="E23" s="415" t="s">
        <v>290</v>
      </c>
      <c r="F23" s="416">
        <v>257</v>
      </c>
      <c r="G23" s="417" t="s">
        <v>475</v>
      </c>
      <c r="H23" s="418" t="s">
        <v>561</v>
      </c>
      <c r="I23" s="422"/>
      <c r="J23" s="418" t="s">
        <v>562</v>
      </c>
      <c r="K23" s="418" t="s">
        <v>563</v>
      </c>
      <c r="L23" s="418" t="s">
        <v>564</v>
      </c>
      <c r="M23" s="418" t="s">
        <v>565</v>
      </c>
      <c r="N23" s="418" t="s">
        <v>481</v>
      </c>
      <c r="O23" s="418" t="s">
        <v>478</v>
      </c>
      <c r="P23" s="418" t="s">
        <v>531</v>
      </c>
      <c r="Q23" s="418" t="s">
        <v>532</v>
      </c>
      <c r="R23" s="418" t="s">
        <v>541</v>
      </c>
      <c r="S23" s="418" t="s">
        <v>542</v>
      </c>
      <c r="T23" s="386"/>
    </row>
    <row r="24" spans="1:20">
      <c r="B24" s="405">
        <v>18</v>
      </c>
      <c r="C24" s="414" t="s">
        <v>566</v>
      </c>
      <c r="D24" s="405"/>
      <c r="E24" s="415" t="s">
        <v>290</v>
      </c>
      <c r="F24" s="416">
        <v>257</v>
      </c>
      <c r="G24" s="417" t="s">
        <v>475</v>
      </c>
      <c r="H24" s="418" t="s">
        <v>567</v>
      </c>
      <c r="I24" s="422"/>
      <c r="J24" s="418" t="s">
        <v>477</v>
      </c>
      <c r="K24" s="418" t="s">
        <v>478</v>
      </c>
      <c r="L24" s="418" t="s">
        <v>568</v>
      </c>
      <c r="M24" s="418" t="s">
        <v>569</v>
      </c>
      <c r="N24" s="418" t="s">
        <v>570</v>
      </c>
      <c r="O24" s="418" t="s">
        <v>571</v>
      </c>
      <c r="P24" s="418" t="s">
        <v>481</v>
      </c>
      <c r="Q24" s="418" t="s">
        <v>478</v>
      </c>
      <c r="R24" s="418" t="s">
        <v>572</v>
      </c>
      <c r="S24" s="418" t="s">
        <v>573</v>
      </c>
      <c r="T24" s="386"/>
    </row>
    <row r="25" spans="1:20">
      <c r="B25" s="405">
        <v>19</v>
      </c>
      <c r="C25" s="414" t="s">
        <v>200</v>
      </c>
      <c r="D25" s="421"/>
      <c r="E25" s="415" t="s">
        <v>250</v>
      </c>
      <c r="F25" s="416">
        <v>102</v>
      </c>
      <c r="G25" s="424" t="s">
        <v>574</v>
      </c>
      <c r="H25" s="418" t="s">
        <v>575</v>
      </c>
      <c r="I25" s="422"/>
      <c r="J25" s="418" t="s">
        <v>477</v>
      </c>
      <c r="K25" s="418" t="s">
        <v>478</v>
      </c>
      <c r="L25" s="418" t="s">
        <v>576</v>
      </c>
      <c r="M25" s="418" t="s">
        <v>577</v>
      </c>
      <c r="N25" s="418" t="s">
        <v>578</v>
      </c>
      <c r="O25" s="418" t="s">
        <v>579</v>
      </c>
      <c r="P25" s="418" t="s">
        <v>580</v>
      </c>
      <c r="Q25" s="418" t="s">
        <v>581</v>
      </c>
      <c r="R25" s="418" t="s">
        <v>582</v>
      </c>
      <c r="S25" s="418" t="s">
        <v>583</v>
      </c>
      <c r="T25" s="386"/>
    </row>
    <row r="26" spans="1:20">
      <c r="B26" s="405">
        <v>20</v>
      </c>
      <c r="C26" s="423" t="s">
        <v>584</v>
      </c>
      <c r="D26" s="421" t="s">
        <v>14</v>
      </c>
      <c r="E26" s="415" t="s">
        <v>290</v>
      </c>
      <c r="F26" s="416">
        <v>257</v>
      </c>
      <c r="G26" s="417" t="s">
        <v>475</v>
      </c>
      <c r="H26" s="418" t="s">
        <v>585</v>
      </c>
      <c r="I26" s="422"/>
      <c r="J26" s="418" t="s">
        <v>477</v>
      </c>
      <c r="K26" s="418" t="s">
        <v>478</v>
      </c>
      <c r="L26" s="418" t="s">
        <v>586</v>
      </c>
      <c r="M26" s="418" t="s">
        <v>587</v>
      </c>
      <c r="N26" s="418" t="s">
        <v>548</v>
      </c>
      <c r="O26" s="418" t="s">
        <v>588</v>
      </c>
      <c r="P26" s="418" t="s">
        <v>589</v>
      </c>
      <c r="Q26" s="418" t="s">
        <v>590</v>
      </c>
      <c r="R26" s="418" t="s">
        <v>591</v>
      </c>
      <c r="S26" s="418" t="s">
        <v>592</v>
      </c>
      <c r="T26" s="386"/>
    </row>
    <row r="27" spans="1:20">
      <c r="B27" s="421" t="s">
        <v>18</v>
      </c>
      <c r="C27" s="414" t="s">
        <v>593</v>
      </c>
      <c r="D27" s="421"/>
      <c r="E27" s="415" t="s">
        <v>290</v>
      </c>
      <c r="F27" s="416">
        <v>257</v>
      </c>
      <c r="G27" s="417" t="s">
        <v>475</v>
      </c>
      <c r="H27" s="418" t="s">
        <v>594</v>
      </c>
      <c r="I27" s="422"/>
      <c r="J27" s="418" t="s">
        <v>595</v>
      </c>
      <c r="K27" s="418" t="s">
        <v>596</v>
      </c>
      <c r="L27" s="418" t="s">
        <v>597</v>
      </c>
      <c r="M27" s="418" t="s">
        <v>598</v>
      </c>
      <c r="N27" s="418" t="s">
        <v>481</v>
      </c>
      <c r="O27" s="418" t="s">
        <v>478</v>
      </c>
      <c r="P27" s="418" t="s">
        <v>481</v>
      </c>
      <c r="Q27" s="418" t="s">
        <v>478</v>
      </c>
      <c r="R27" s="418" t="s">
        <v>481</v>
      </c>
      <c r="S27" s="418" t="s">
        <v>478</v>
      </c>
      <c r="T27" s="425"/>
    </row>
    <row r="28" spans="1:20">
      <c r="B28" s="42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427"/>
    </row>
    <row r="29" spans="1:20">
      <c r="B29" s="387"/>
      <c r="C29" s="388"/>
      <c r="D29" s="387"/>
      <c r="E29" s="389"/>
      <c r="F29" s="428"/>
      <c r="G29" s="389"/>
      <c r="H29" s="391"/>
      <c r="I29" s="429"/>
      <c r="J29" s="389"/>
      <c r="K29" s="390"/>
      <c r="L29" s="390"/>
      <c r="M29" s="390"/>
      <c r="N29" s="390"/>
      <c r="O29" s="390"/>
      <c r="P29" s="390"/>
      <c r="Q29" s="390"/>
      <c r="R29" s="390"/>
      <c r="S29" s="390"/>
      <c r="T29" s="391"/>
    </row>
    <row r="30" spans="1:20" s="433" customFormat="1">
      <c r="A30" s="386"/>
      <c r="B30" s="430"/>
      <c r="C30" s="431"/>
      <c r="D30" s="426"/>
      <c r="E30" s="412"/>
      <c r="F30" s="412"/>
      <c r="G30" s="432"/>
    </row>
    <row r="31" spans="1:20" s="434" customFormat="1">
      <c r="A31" s="386"/>
      <c r="B31" s="430"/>
      <c r="C31" s="431"/>
      <c r="D31" s="426"/>
      <c r="E31" s="412"/>
      <c r="F31" s="412"/>
      <c r="G31" s="432"/>
    </row>
    <row r="32" spans="1:20" s="434" customFormat="1">
      <c r="A32" s="386"/>
      <c r="B32" s="430"/>
      <c r="C32" s="431"/>
      <c r="D32" s="426"/>
      <c r="E32" s="412"/>
      <c r="F32" s="412"/>
      <c r="G32" s="432"/>
    </row>
    <row r="33" spans="1:9" s="434" customFormat="1">
      <c r="A33" s="386"/>
      <c r="B33" s="430"/>
      <c r="C33" s="431"/>
      <c r="D33" s="426"/>
      <c r="E33" s="412"/>
      <c r="F33" s="412"/>
      <c r="G33" s="432"/>
    </row>
    <row r="39" spans="1:9">
      <c r="H39" s="435"/>
      <c r="I39" s="435"/>
    </row>
    <row r="40" spans="1:9">
      <c r="H40" s="437"/>
      <c r="I40" s="437"/>
    </row>
    <row r="41" spans="1:9">
      <c r="H41" s="437"/>
      <c r="I41" s="437"/>
    </row>
    <row r="42" spans="1:9">
      <c r="H42" s="437"/>
      <c r="I42" s="437"/>
    </row>
  </sheetData>
  <mergeCells count="4">
    <mergeCell ref="B1:T1"/>
    <mergeCell ref="B2:T2"/>
    <mergeCell ref="F3:L3"/>
    <mergeCell ref="B5:T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62B2-A98A-F54E-98EB-2F7E34E7C0FF}">
  <dimension ref="B2:Q27"/>
  <sheetViews>
    <sheetView workbookViewId="0">
      <selection activeCell="B7" sqref="B7:C9"/>
    </sheetView>
  </sheetViews>
  <sheetFormatPr baseColWidth="10" defaultColWidth="8" defaultRowHeight="16"/>
  <cols>
    <col min="1" max="1" width="1.125" style="8" customWidth="1"/>
    <col min="2" max="2" width="8" style="8"/>
    <col min="3" max="3" width="20" style="8" customWidth="1"/>
    <col min="4" max="4" width="8" style="8"/>
    <col min="5" max="5" width="15.25" style="8" customWidth="1"/>
    <col min="6" max="6" width="8" style="8"/>
    <col min="7" max="7" width="23.125" style="8" customWidth="1"/>
    <col min="8" max="8" width="10.125" style="8" customWidth="1"/>
    <col min="9" max="9" width="1.625" style="8" customWidth="1"/>
    <col min="10" max="17" width="7.25" style="8" customWidth="1"/>
    <col min="18" max="16384" width="8" style="8"/>
  </cols>
  <sheetData>
    <row r="2" spans="2:17" ht="23">
      <c r="C2" s="6"/>
      <c r="D2" s="6"/>
      <c r="E2" s="6"/>
      <c r="F2" s="505" t="s">
        <v>726</v>
      </c>
      <c r="G2" s="6"/>
      <c r="H2" s="6"/>
      <c r="I2" s="6"/>
      <c r="J2" s="6"/>
      <c r="K2" s="6"/>
      <c r="L2" s="6"/>
      <c r="M2" s="6"/>
      <c r="N2" s="6"/>
      <c r="O2" s="6"/>
      <c r="P2" s="6"/>
    </row>
    <row r="3" spans="2:17" ht="23">
      <c r="C3" s="6"/>
      <c r="D3" s="6"/>
      <c r="F3" s="505" t="s">
        <v>727</v>
      </c>
      <c r="G3" s="6"/>
      <c r="H3" s="6"/>
      <c r="I3" s="6"/>
      <c r="J3" s="6"/>
      <c r="K3" s="6"/>
      <c r="L3" s="6"/>
      <c r="M3" s="6"/>
      <c r="N3" s="6"/>
      <c r="O3" s="6"/>
      <c r="P3" s="6"/>
    </row>
    <row r="4" spans="2:17" ht="20">
      <c r="B4" s="112"/>
      <c r="C4" s="506"/>
      <c r="E4" s="507"/>
    </row>
    <row r="5" spans="2:17" ht="19" thickBot="1">
      <c r="B5" s="508" t="s">
        <v>728</v>
      </c>
    </row>
    <row r="6" spans="2:17" ht="17" thickBot="1">
      <c r="B6" s="509" t="s">
        <v>0</v>
      </c>
      <c r="C6" s="510" t="s">
        <v>27</v>
      </c>
      <c r="D6" s="511" t="s">
        <v>729</v>
      </c>
      <c r="E6" s="512" t="s">
        <v>29</v>
      </c>
      <c r="F6" s="512" t="s">
        <v>4</v>
      </c>
      <c r="G6" s="513" t="s">
        <v>5</v>
      </c>
      <c r="H6" s="514" t="s">
        <v>730</v>
      </c>
      <c r="J6" s="515" t="s">
        <v>731</v>
      </c>
      <c r="K6" s="516" t="s">
        <v>732</v>
      </c>
      <c r="L6" s="516" t="s">
        <v>733</v>
      </c>
      <c r="M6" s="516" t="s">
        <v>734</v>
      </c>
      <c r="N6" s="516" t="s">
        <v>735</v>
      </c>
      <c r="O6" s="516" t="s">
        <v>736</v>
      </c>
      <c r="P6" s="516" t="s">
        <v>737</v>
      </c>
      <c r="Q6" s="517" t="s">
        <v>738</v>
      </c>
    </row>
    <row r="7" spans="2:17">
      <c r="B7" s="518">
        <v>1</v>
      </c>
      <c r="C7" s="519" t="s">
        <v>739</v>
      </c>
      <c r="D7" s="520"/>
      <c r="E7" s="520" t="s">
        <v>740</v>
      </c>
      <c r="F7" s="521" t="s">
        <v>741</v>
      </c>
      <c r="G7" s="522" t="s">
        <v>742</v>
      </c>
      <c r="H7" s="523">
        <v>7000</v>
      </c>
      <c r="J7" s="524">
        <v>1000</v>
      </c>
      <c r="K7" s="525">
        <v>1000</v>
      </c>
      <c r="L7" s="525">
        <v>1000</v>
      </c>
      <c r="M7" s="525">
        <v>1000</v>
      </c>
      <c r="N7" s="525">
        <v>1000</v>
      </c>
      <c r="O7" s="525">
        <v>1000</v>
      </c>
      <c r="P7" s="525">
        <v>1000</v>
      </c>
      <c r="Q7" s="526" t="s">
        <v>743</v>
      </c>
    </row>
    <row r="8" spans="2:17">
      <c r="B8" s="527">
        <v>2</v>
      </c>
      <c r="C8" s="528" t="s">
        <v>744</v>
      </c>
      <c r="D8" s="529"/>
      <c r="E8" s="529" t="s">
        <v>246</v>
      </c>
      <c r="F8" s="530" t="s">
        <v>745</v>
      </c>
      <c r="G8" s="531" t="s">
        <v>746</v>
      </c>
      <c r="H8" s="532">
        <v>6887.08</v>
      </c>
      <c r="J8" s="533">
        <v>978.39</v>
      </c>
      <c r="K8" s="534">
        <v>986.8</v>
      </c>
      <c r="L8" s="534">
        <v>1000</v>
      </c>
      <c r="M8" s="534">
        <v>963.87</v>
      </c>
      <c r="N8" s="534">
        <v>995.63</v>
      </c>
      <c r="O8" s="534">
        <v>984.13</v>
      </c>
      <c r="P8" s="534">
        <v>978.26</v>
      </c>
      <c r="Q8" s="535" t="s">
        <v>747</v>
      </c>
    </row>
    <row r="9" spans="2:17">
      <c r="B9" s="527">
        <v>3</v>
      </c>
      <c r="C9" s="528" t="s">
        <v>748</v>
      </c>
      <c r="D9" s="536"/>
      <c r="E9" s="536" t="s">
        <v>740</v>
      </c>
      <c r="F9" s="530" t="s">
        <v>741</v>
      </c>
      <c r="G9" s="531" t="s">
        <v>742</v>
      </c>
      <c r="H9" s="532">
        <v>6841.93</v>
      </c>
      <c r="J9" s="537" t="s">
        <v>749</v>
      </c>
      <c r="K9" s="534">
        <v>875.37</v>
      </c>
      <c r="L9" s="534">
        <v>986.9</v>
      </c>
      <c r="M9" s="534">
        <v>998.55</v>
      </c>
      <c r="N9" s="534">
        <v>1000</v>
      </c>
      <c r="O9" s="534">
        <v>998.54</v>
      </c>
      <c r="P9" s="534">
        <v>991.3</v>
      </c>
      <c r="Q9" s="538">
        <v>991.27</v>
      </c>
    </row>
    <row r="10" spans="2:17">
      <c r="B10" s="539">
        <v>4</v>
      </c>
      <c r="C10" s="528" t="s">
        <v>750</v>
      </c>
      <c r="D10" s="536"/>
      <c r="E10" s="536" t="s">
        <v>751</v>
      </c>
      <c r="F10" s="530" t="s">
        <v>752</v>
      </c>
      <c r="G10" s="531" t="s">
        <v>753</v>
      </c>
      <c r="H10" s="532">
        <v>6743.3</v>
      </c>
      <c r="J10" s="533">
        <v>995.61</v>
      </c>
      <c r="K10" s="534">
        <v>1000</v>
      </c>
      <c r="L10" s="534">
        <v>1000</v>
      </c>
      <c r="M10" s="534">
        <v>803.47</v>
      </c>
      <c r="N10" s="540" t="s">
        <v>754</v>
      </c>
      <c r="O10" s="534">
        <v>1000</v>
      </c>
      <c r="P10" s="534">
        <v>1000</v>
      </c>
      <c r="Q10" s="538">
        <v>944.22</v>
      </c>
    </row>
    <row r="11" spans="2:17">
      <c r="B11" s="539">
        <v>5</v>
      </c>
      <c r="C11" s="528" t="s">
        <v>755</v>
      </c>
      <c r="D11" s="536"/>
      <c r="E11" s="536" t="s">
        <v>246</v>
      </c>
      <c r="F11" s="530" t="s">
        <v>745</v>
      </c>
      <c r="G11" s="531" t="s">
        <v>746</v>
      </c>
      <c r="H11" s="532">
        <v>6624.89</v>
      </c>
      <c r="J11" s="537" t="s">
        <v>756</v>
      </c>
      <c r="K11" s="534">
        <v>818.05</v>
      </c>
      <c r="L11" s="534">
        <v>929.5</v>
      </c>
      <c r="M11" s="534">
        <v>1000</v>
      </c>
      <c r="N11" s="534">
        <v>997.8</v>
      </c>
      <c r="O11" s="534">
        <v>1000</v>
      </c>
      <c r="P11" s="534">
        <v>879.54</v>
      </c>
      <c r="Q11" s="538">
        <v>1000</v>
      </c>
    </row>
    <row r="12" spans="2:17">
      <c r="B12" s="539">
        <v>6</v>
      </c>
      <c r="C12" s="528" t="s">
        <v>757</v>
      </c>
      <c r="D12" s="536"/>
      <c r="E12" s="536" t="s">
        <v>740</v>
      </c>
      <c r="F12" s="530" t="s">
        <v>741</v>
      </c>
      <c r="G12" s="531" t="s">
        <v>742</v>
      </c>
      <c r="H12" s="532">
        <v>6590.04</v>
      </c>
      <c r="J12" s="537" t="s">
        <v>758</v>
      </c>
      <c r="K12" s="534">
        <v>1000</v>
      </c>
      <c r="L12" s="534">
        <v>998.55</v>
      </c>
      <c r="M12" s="534">
        <v>1000</v>
      </c>
      <c r="N12" s="534">
        <v>1000</v>
      </c>
      <c r="O12" s="534">
        <v>989.9</v>
      </c>
      <c r="P12" s="534">
        <v>1000</v>
      </c>
      <c r="Q12" s="538">
        <v>601.59</v>
      </c>
    </row>
    <row r="13" spans="2:17">
      <c r="B13" s="539">
        <v>7</v>
      </c>
      <c r="C13" s="528" t="s">
        <v>759</v>
      </c>
      <c r="D13" s="536"/>
      <c r="E13" s="536" t="s">
        <v>740</v>
      </c>
      <c r="F13" s="530" t="s">
        <v>741</v>
      </c>
      <c r="G13" s="531" t="s">
        <v>742</v>
      </c>
      <c r="H13" s="532">
        <v>6561.27</v>
      </c>
      <c r="J13" s="533">
        <v>1000</v>
      </c>
      <c r="K13" s="534">
        <v>1000</v>
      </c>
      <c r="L13" s="534">
        <v>645.64</v>
      </c>
      <c r="M13" s="534">
        <v>997.09</v>
      </c>
      <c r="N13" s="534">
        <v>951.9</v>
      </c>
      <c r="O13" s="534">
        <v>985.51</v>
      </c>
      <c r="P13" s="534">
        <v>981.13</v>
      </c>
      <c r="Q13" s="535" t="s">
        <v>760</v>
      </c>
    </row>
    <row r="14" spans="2:17">
      <c r="B14" s="539">
        <v>8</v>
      </c>
      <c r="C14" s="528" t="s">
        <v>761</v>
      </c>
      <c r="D14" s="536"/>
      <c r="E14" s="536" t="s">
        <v>246</v>
      </c>
      <c r="F14" s="530" t="s">
        <v>745</v>
      </c>
      <c r="G14" s="531" t="s">
        <v>746</v>
      </c>
      <c r="H14" s="532">
        <v>6233.07</v>
      </c>
      <c r="J14" s="533">
        <v>1000</v>
      </c>
      <c r="K14" s="534">
        <v>981.19</v>
      </c>
      <c r="L14" s="534">
        <v>879.36</v>
      </c>
      <c r="M14" s="540" t="s">
        <v>762</v>
      </c>
      <c r="N14" s="534">
        <v>825.07</v>
      </c>
      <c r="O14" s="534">
        <v>593.89</v>
      </c>
      <c r="P14" s="534">
        <v>953.56</v>
      </c>
      <c r="Q14" s="538">
        <v>1000</v>
      </c>
    </row>
    <row r="15" spans="2:17">
      <c r="B15" s="539">
        <v>9</v>
      </c>
      <c r="C15" s="528" t="s">
        <v>763</v>
      </c>
      <c r="D15" s="536"/>
      <c r="E15" s="536" t="s">
        <v>246</v>
      </c>
      <c r="F15" s="530" t="s">
        <v>745</v>
      </c>
      <c r="G15" s="531" t="s">
        <v>746</v>
      </c>
      <c r="H15" s="532">
        <v>5978.59</v>
      </c>
      <c r="J15" s="533">
        <v>587.98</v>
      </c>
      <c r="K15" s="534">
        <v>989.87</v>
      </c>
      <c r="L15" s="534">
        <v>965.07</v>
      </c>
      <c r="M15" s="534">
        <v>880.81</v>
      </c>
      <c r="N15" s="534">
        <v>897.18</v>
      </c>
      <c r="O15" s="534">
        <v>988.36</v>
      </c>
      <c r="P15" s="540" t="s">
        <v>764</v>
      </c>
      <c r="Q15" s="538">
        <v>669.32</v>
      </c>
    </row>
    <row r="16" spans="2:17">
      <c r="B16" s="539">
        <v>10</v>
      </c>
      <c r="C16" s="528" t="s">
        <v>765</v>
      </c>
      <c r="D16" s="536"/>
      <c r="E16" s="536" t="s">
        <v>246</v>
      </c>
      <c r="F16" s="530" t="s">
        <v>745</v>
      </c>
      <c r="G16" s="531" t="s">
        <v>746</v>
      </c>
      <c r="H16" s="532">
        <v>5653.87</v>
      </c>
      <c r="J16" s="533">
        <v>725.81</v>
      </c>
      <c r="K16" s="534">
        <v>998.53</v>
      </c>
      <c r="L16" s="534">
        <v>719.85</v>
      </c>
      <c r="M16" s="534">
        <v>991.3</v>
      </c>
      <c r="N16" s="534">
        <v>781.09</v>
      </c>
      <c r="O16" s="540" t="s">
        <v>766</v>
      </c>
      <c r="P16" s="534">
        <v>575.57000000000005</v>
      </c>
      <c r="Q16" s="538">
        <v>861.72</v>
      </c>
    </row>
    <row r="17" spans="2:17">
      <c r="B17" s="539">
        <v>11</v>
      </c>
      <c r="C17" s="528" t="s">
        <v>767</v>
      </c>
      <c r="D17" s="536"/>
      <c r="E17" s="536" t="s">
        <v>250</v>
      </c>
      <c r="F17" s="530" t="s">
        <v>768</v>
      </c>
      <c r="G17" s="531" t="s">
        <v>769</v>
      </c>
      <c r="H17" s="532">
        <v>5619.17</v>
      </c>
      <c r="J17" s="533">
        <v>710.37</v>
      </c>
      <c r="K17" s="534">
        <v>586.11</v>
      </c>
      <c r="L17" s="534">
        <v>997.09</v>
      </c>
      <c r="M17" s="540" t="s">
        <v>770</v>
      </c>
      <c r="N17" s="534">
        <v>771.43</v>
      </c>
      <c r="O17" s="534">
        <v>1000</v>
      </c>
      <c r="P17" s="534">
        <v>709.92</v>
      </c>
      <c r="Q17" s="538">
        <v>844.25</v>
      </c>
    </row>
    <row r="18" spans="2:17">
      <c r="B18" s="539">
        <v>12</v>
      </c>
      <c r="C18" s="528" t="s">
        <v>771</v>
      </c>
      <c r="D18" s="536"/>
      <c r="E18" s="536" t="s">
        <v>246</v>
      </c>
      <c r="F18" s="530" t="s">
        <v>745</v>
      </c>
      <c r="G18" s="531" t="s">
        <v>746</v>
      </c>
      <c r="H18" s="532">
        <v>5546.1</v>
      </c>
      <c r="J18" s="533">
        <v>752.16</v>
      </c>
      <c r="K18" s="534">
        <v>609.9</v>
      </c>
      <c r="L18" s="534">
        <v>627.37</v>
      </c>
      <c r="M18" s="534">
        <v>991.28</v>
      </c>
      <c r="N18" s="534">
        <v>791.21</v>
      </c>
      <c r="O18" s="534">
        <v>959.42</v>
      </c>
      <c r="P18" s="540" t="s">
        <v>772</v>
      </c>
      <c r="Q18" s="538">
        <v>814.76</v>
      </c>
    </row>
    <row r="19" spans="2:17">
      <c r="B19" s="539"/>
      <c r="C19" s="528"/>
      <c r="D19" s="536"/>
      <c r="E19" s="536"/>
      <c r="F19" s="530"/>
      <c r="G19" s="531"/>
      <c r="H19" s="532"/>
      <c r="J19" s="537"/>
      <c r="K19" s="540"/>
      <c r="L19" s="540"/>
      <c r="M19" s="540"/>
      <c r="N19" s="540"/>
      <c r="O19" s="540"/>
      <c r="P19" s="540"/>
      <c r="Q19" s="535"/>
    </row>
    <row r="20" spans="2:17">
      <c r="B20" s="539"/>
      <c r="C20" s="528"/>
      <c r="D20" s="536"/>
      <c r="E20" s="536"/>
      <c r="F20" s="530"/>
      <c r="G20" s="531"/>
      <c r="H20" s="532"/>
      <c r="J20" s="537"/>
      <c r="K20" s="540"/>
      <c r="L20" s="540"/>
      <c r="M20" s="540"/>
      <c r="N20" s="540"/>
      <c r="O20" s="540"/>
      <c r="P20" s="540"/>
      <c r="Q20" s="535"/>
    </row>
    <row r="21" spans="2:17">
      <c r="B21" s="539"/>
      <c r="C21" s="541"/>
      <c r="D21" s="529"/>
      <c r="E21" s="529"/>
      <c r="F21" s="530"/>
      <c r="G21" s="531"/>
      <c r="H21" s="532"/>
      <c r="J21" s="537"/>
      <c r="K21" s="540"/>
      <c r="L21" s="540"/>
      <c r="M21" s="540"/>
      <c r="N21" s="540"/>
      <c r="O21" s="540"/>
      <c r="P21" s="540"/>
      <c r="Q21" s="535"/>
    </row>
    <row r="22" spans="2:17" ht="17" thickBot="1">
      <c r="B22" s="542" t="s">
        <v>698</v>
      </c>
      <c r="C22" s="543"/>
      <c r="D22" s="544"/>
      <c r="E22" s="544"/>
      <c r="F22" s="545"/>
      <c r="G22" s="546"/>
      <c r="H22" s="547"/>
      <c r="J22" s="548"/>
      <c r="K22" s="549"/>
      <c r="L22" s="549"/>
      <c r="M22" s="549"/>
      <c r="N22" s="549"/>
      <c r="O22" s="549"/>
      <c r="P22" s="549"/>
      <c r="Q22" s="550"/>
    </row>
    <row r="24" spans="2:17">
      <c r="B24" s="551"/>
      <c r="C24" s="729"/>
      <c r="D24" s="729"/>
      <c r="E24" s="729"/>
      <c r="F24" s="729"/>
      <c r="G24" s="729"/>
      <c r="H24" s="729"/>
      <c r="I24" s="729"/>
      <c r="J24" s="729"/>
      <c r="K24" s="729"/>
      <c r="L24" s="729"/>
      <c r="M24" s="729"/>
      <c r="N24" s="729"/>
      <c r="O24" s="729"/>
      <c r="P24" s="729"/>
      <c r="Q24" s="729"/>
    </row>
    <row r="25" spans="2:17">
      <c r="B25" s="552"/>
      <c r="C25" s="553"/>
    </row>
    <row r="26" spans="2:17">
      <c r="B26" s="552"/>
      <c r="C26" s="553"/>
    </row>
    <row r="27" spans="2:17">
      <c r="B27" s="552"/>
      <c r="C27" s="553"/>
      <c r="E27" s="553"/>
    </row>
  </sheetData>
  <mergeCells count="1">
    <mergeCell ref="C24:Q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83224-07E2-5B4C-89D3-D7A3715B208B}">
  <dimension ref="A2:Q153"/>
  <sheetViews>
    <sheetView workbookViewId="0">
      <selection activeCell="G21" sqref="G21"/>
    </sheetView>
  </sheetViews>
  <sheetFormatPr baseColWidth="10" defaultRowHeight="16"/>
  <cols>
    <col min="1" max="1" width="1.125" style="8" customWidth="1"/>
    <col min="2" max="2" width="8.375" style="8" customWidth="1"/>
    <col min="3" max="3" width="16.875" style="8" customWidth="1"/>
    <col min="4" max="4" width="8.375" style="8" customWidth="1"/>
    <col min="5" max="5" width="15.25" style="8" customWidth="1"/>
    <col min="6" max="6" width="8.375" style="8" customWidth="1"/>
    <col min="7" max="7" width="30.625" style="8" customWidth="1"/>
    <col min="8" max="8" width="10" style="8" customWidth="1"/>
    <col min="9" max="9" width="1.5" style="8" customWidth="1"/>
    <col min="10" max="17" width="7.25" style="8" customWidth="1"/>
    <col min="18" max="16384" width="10.625" style="8"/>
  </cols>
  <sheetData>
    <row r="2" spans="1:17" ht="23">
      <c r="A2" s="554"/>
      <c r="B2" s="554" t="s">
        <v>773</v>
      </c>
      <c r="C2" s="554"/>
      <c r="D2" s="554"/>
      <c r="E2" s="554"/>
      <c r="F2" s="554"/>
      <c r="G2" s="555" t="s">
        <v>774</v>
      </c>
    </row>
    <row r="3" spans="1:17" ht="23">
      <c r="A3" s="554"/>
      <c r="B3" s="554"/>
      <c r="C3" s="554"/>
      <c r="D3" s="554"/>
      <c r="E3" s="554"/>
      <c r="F3" s="554"/>
      <c r="G3" s="555" t="s">
        <v>775</v>
      </c>
    </row>
    <row r="5" spans="1:17" ht="19" thickBot="1">
      <c r="A5" s="508"/>
      <c r="B5" s="508" t="s">
        <v>776</v>
      </c>
    </row>
    <row r="6" spans="1:17" ht="14" customHeight="1" thickBot="1">
      <c r="A6" s="556"/>
      <c r="B6" s="557" t="s">
        <v>0</v>
      </c>
      <c r="C6" s="557" t="s">
        <v>27</v>
      </c>
      <c r="D6" s="557" t="s">
        <v>466</v>
      </c>
      <c r="E6" s="557" t="s">
        <v>3</v>
      </c>
      <c r="F6" s="557" t="s">
        <v>4</v>
      </c>
      <c r="G6" s="557" t="s">
        <v>5</v>
      </c>
      <c r="H6" s="557" t="s">
        <v>777</v>
      </c>
      <c r="I6" s="556"/>
      <c r="J6" s="557" t="s">
        <v>778</v>
      </c>
      <c r="K6" s="557" t="s">
        <v>779</v>
      </c>
      <c r="L6" s="557" t="s">
        <v>780</v>
      </c>
      <c r="M6" s="557" t="s">
        <v>781</v>
      </c>
      <c r="N6" s="557" t="s">
        <v>782</v>
      </c>
      <c r="O6" s="557" t="s">
        <v>783</v>
      </c>
      <c r="P6" s="557" t="s">
        <v>784</v>
      </c>
      <c r="Q6" s="557" t="s">
        <v>785</v>
      </c>
    </row>
    <row r="7" spans="1:17">
      <c r="A7" s="558"/>
      <c r="B7" s="559">
        <v>1</v>
      </c>
      <c r="C7" s="560" t="s">
        <v>713</v>
      </c>
      <c r="D7" s="561"/>
      <c r="E7" s="561" t="s">
        <v>786</v>
      </c>
      <c r="F7" s="561">
        <v>137</v>
      </c>
      <c r="G7" s="560" t="s">
        <v>787</v>
      </c>
      <c r="H7" s="561">
        <v>1373</v>
      </c>
      <c r="I7" s="562"/>
      <c r="J7" s="561">
        <v>180</v>
      </c>
      <c r="K7" s="561">
        <v>120</v>
      </c>
      <c r="L7" s="561">
        <v>240</v>
      </c>
      <c r="M7" s="561"/>
      <c r="N7" s="561"/>
      <c r="O7" s="561">
        <v>360</v>
      </c>
      <c r="P7" s="561">
        <v>473</v>
      </c>
      <c r="Q7" s="563"/>
    </row>
    <row r="8" spans="1:17">
      <c r="A8" s="558"/>
      <c r="B8" s="564">
        <v>2</v>
      </c>
      <c r="C8" s="565" t="s">
        <v>693</v>
      </c>
      <c r="D8" s="566"/>
      <c r="E8" s="566" t="s">
        <v>786</v>
      </c>
      <c r="F8" s="566">
        <v>137</v>
      </c>
      <c r="G8" s="565" t="s">
        <v>787</v>
      </c>
      <c r="H8" s="566">
        <v>1270</v>
      </c>
      <c r="I8" s="558"/>
      <c r="J8" s="566">
        <v>180</v>
      </c>
      <c r="K8" s="566">
        <v>120</v>
      </c>
      <c r="L8" s="566">
        <v>240</v>
      </c>
      <c r="M8" s="566"/>
      <c r="N8" s="566"/>
      <c r="O8" s="566">
        <v>360</v>
      </c>
      <c r="P8" s="566">
        <v>370</v>
      </c>
      <c r="Q8" s="567"/>
    </row>
    <row r="9" spans="1:17">
      <c r="A9" s="558"/>
      <c r="B9" s="564">
        <v>3</v>
      </c>
      <c r="C9" s="565" t="s">
        <v>788</v>
      </c>
      <c r="D9" s="566"/>
      <c r="E9" s="566" t="s">
        <v>786</v>
      </c>
      <c r="F9" s="566">
        <v>137</v>
      </c>
      <c r="G9" s="565" t="s">
        <v>787</v>
      </c>
      <c r="H9" s="566">
        <v>1260</v>
      </c>
      <c r="I9" s="558"/>
      <c r="J9" s="566">
        <v>180</v>
      </c>
      <c r="K9" s="566">
        <v>120</v>
      </c>
      <c r="L9" s="566">
        <v>240</v>
      </c>
      <c r="M9" s="566"/>
      <c r="N9" s="566"/>
      <c r="O9" s="566">
        <v>360</v>
      </c>
      <c r="P9" s="566">
        <v>360</v>
      </c>
      <c r="Q9" s="567"/>
    </row>
    <row r="10" spans="1:17">
      <c r="A10" s="558"/>
      <c r="B10" s="564">
        <v>4</v>
      </c>
      <c r="C10" s="565" t="s">
        <v>789</v>
      </c>
      <c r="D10" s="566"/>
      <c r="E10" s="566" t="s">
        <v>290</v>
      </c>
      <c r="F10" s="566">
        <v>257</v>
      </c>
      <c r="G10" s="565" t="s">
        <v>790</v>
      </c>
      <c r="H10" s="566">
        <v>1254</v>
      </c>
      <c r="I10" s="558"/>
      <c r="J10" s="566">
        <v>180</v>
      </c>
      <c r="K10" s="566">
        <v>120</v>
      </c>
      <c r="L10" s="566">
        <v>240</v>
      </c>
      <c r="M10" s="566"/>
      <c r="N10" s="566"/>
      <c r="O10" s="566">
        <v>360</v>
      </c>
      <c r="P10" s="566">
        <v>354</v>
      </c>
      <c r="Q10" s="567"/>
    </row>
    <row r="11" spans="1:17">
      <c r="A11" s="558"/>
      <c r="B11" s="564">
        <v>5</v>
      </c>
      <c r="C11" s="565" t="s">
        <v>791</v>
      </c>
      <c r="D11" s="566"/>
      <c r="E11" s="566" t="s">
        <v>246</v>
      </c>
      <c r="F11" s="566">
        <v>612</v>
      </c>
      <c r="G11" s="565" t="s">
        <v>792</v>
      </c>
      <c r="H11" s="566">
        <v>1252</v>
      </c>
      <c r="I11" s="558"/>
      <c r="J11" s="566">
        <v>180</v>
      </c>
      <c r="K11" s="566">
        <v>120</v>
      </c>
      <c r="L11" s="566">
        <v>240</v>
      </c>
      <c r="M11" s="566"/>
      <c r="N11" s="566"/>
      <c r="O11" s="566">
        <v>360</v>
      </c>
      <c r="P11" s="566">
        <v>352</v>
      </c>
      <c r="Q11" s="567"/>
    </row>
    <row r="12" spans="1:17">
      <c r="A12" s="558"/>
      <c r="B12" s="564">
        <v>6</v>
      </c>
      <c r="C12" s="565" t="s">
        <v>793</v>
      </c>
      <c r="D12" s="566"/>
      <c r="E12" s="566" t="s">
        <v>246</v>
      </c>
      <c r="F12" s="566">
        <v>68</v>
      </c>
      <c r="G12" s="565" t="s">
        <v>794</v>
      </c>
      <c r="H12" s="566">
        <v>1233</v>
      </c>
      <c r="I12" s="558"/>
      <c r="J12" s="566">
        <v>180</v>
      </c>
      <c r="K12" s="566">
        <v>120</v>
      </c>
      <c r="L12" s="566">
        <v>240</v>
      </c>
      <c r="M12" s="566"/>
      <c r="N12" s="566"/>
      <c r="O12" s="566">
        <v>360</v>
      </c>
      <c r="P12" s="566">
        <v>333</v>
      </c>
      <c r="Q12" s="567"/>
    </row>
    <row r="13" spans="1:17">
      <c r="A13" s="558"/>
      <c r="B13" s="564">
        <v>7</v>
      </c>
      <c r="C13" s="565" t="s">
        <v>795</v>
      </c>
      <c r="D13" s="566"/>
      <c r="E13" s="566" t="s">
        <v>277</v>
      </c>
      <c r="F13" s="566">
        <v>90</v>
      </c>
      <c r="G13" s="565" t="s">
        <v>796</v>
      </c>
      <c r="H13" s="566">
        <v>1115</v>
      </c>
      <c r="I13" s="558"/>
      <c r="J13" s="566">
        <v>180</v>
      </c>
      <c r="K13" s="566">
        <v>120</v>
      </c>
      <c r="L13" s="566">
        <v>240</v>
      </c>
      <c r="M13" s="566"/>
      <c r="N13" s="566"/>
      <c r="O13" s="566">
        <v>360</v>
      </c>
      <c r="P13" s="566">
        <v>215</v>
      </c>
      <c r="Q13" s="567"/>
    </row>
    <row r="14" spans="1:17">
      <c r="A14" s="558"/>
      <c r="B14" s="564">
        <v>8</v>
      </c>
      <c r="C14" s="565" t="s">
        <v>797</v>
      </c>
      <c r="D14" s="566"/>
      <c r="E14" s="566" t="s">
        <v>290</v>
      </c>
      <c r="F14" s="566">
        <v>257</v>
      </c>
      <c r="G14" s="565" t="s">
        <v>790</v>
      </c>
      <c r="H14" s="566">
        <v>844</v>
      </c>
      <c r="I14" s="558"/>
      <c r="J14" s="566">
        <v>180</v>
      </c>
      <c r="K14" s="566">
        <v>120</v>
      </c>
      <c r="L14" s="566">
        <v>240</v>
      </c>
      <c r="M14" s="566"/>
      <c r="N14" s="566"/>
      <c r="O14" s="566">
        <v>304</v>
      </c>
      <c r="P14" s="566"/>
      <c r="Q14" s="567"/>
    </row>
    <row r="15" spans="1:17">
      <c r="A15" s="558"/>
      <c r="B15" s="564">
        <v>9</v>
      </c>
      <c r="C15" s="565" t="s">
        <v>798</v>
      </c>
      <c r="D15" s="566" t="s">
        <v>16</v>
      </c>
      <c r="E15" s="566" t="s">
        <v>786</v>
      </c>
      <c r="F15" s="566">
        <v>137</v>
      </c>
      <c r="G15" s="565" t="s">
        <v>787</v>
      </c>
      <c r="H15" s="566">
        <v>835</v>
      </c>
      <c r="I15" s="558"/>
      <c r="J15" s="566">
        <v>180</v>
      </c>
      <c r="K15" s="566">
        <v>120</v>
      </c>
      <c r="L15" s="566">
        <v>240</v>
      </c>
      <c r="M15" s="566"/>
      <c r="N15" s="566"/>
      <c r="O15" s="566">
        <v>295</v>
      </c>
      <c r="P15" s="566"/>
      <c r="Q15" s="567"/>
    </row>
    <row r="16" spans="1:17">
      <c r="A16" s="558"/>
      <c r="B16" s="564">
        <v>9</v>
      </c>
      <c r="C16" s="565" t="s">
        <v>799</v>
      </c>
      <c r="D16" s="566"/>
      <c r="E16" s="566" t="s">
        <v>751</v>
      </c>
      <c r="F16" s="566">
        <v>1677</v>
      </c>
      <c r="G16" s="565" t="s">
        <v>800</v>
      </c>
      <c r="H16" s="566">
        <v>835</v>
      </c>
      <c r="I16" s="558"/>
      <c r="J16" s="566">
        <v>180</v>
      </c>
      <c r="K16" s="566">
        <v>120</v>
      </c>
      <c r="L16" s="566">
        <v>240</v>
      </c>
      <c r="M16" s="566"/>
      <c r="N16" s="566"/>
      <c r="O16" s="566">
        <v>295</v>
      </c>
      <c r="P16" s="566"/>
      <c r="Q16" s="567"/>
    </row>
    <row r="17" spans="1:17">
      <c r="A17" s="558"/>
      <c r="B17" s="564">
        <v>11</v>
      </c>
      <c r="C17" s="565" t="s">
        <v>801</v>
      </c>
      <c r="D17" s="566" t="s">
        <v>14</v>
      </c>
      <c r="E17" s="566" t="s">
        <v>236</v>
      </c>
      <c r="F17" s="566">
        <v>698</v>
      </c>
      <c r="G17" s="565" t="s">
        <v>802</v>
      </c>
      <c r="H17" s="566">
        <v>806</v>
      </c>
      <c r="I17" s="558"/>
      <c r="J17" s="566">
        <v>180</v>
      </c>
      <c r="K17" s="566">
        <v>120</v>
      </c>
      <c r="L17" s="566">
        <v>240</v>
      </c>
      <c r="M17" s="566"/>
      <c r="N17" s="566"/>
      <c r="O17" s="566">
        <v>266</v>
      </c>
      <c r="P17" s="566"/>
      <c r="Q17" s="567"/>
    </row>
    <row r="18" spans="1:17">
      <c r="A18" s="558"/>
      <c r="B18" s="564">
        <v>12</v>
      </c>
      <c r="C18" s="565" t="s">
        <v>803</v>
      </c>
      <c r="D18" s="566"/>
      <c r="E18" s="566" t="s">
        <v>246</v>
      </c>
      <c r="F18" s="566">
        <v>612</v>
      </c>
      <c r="G18" s="565" t="s">
        <v>792</v>
      </c>
      <c r="H18" s="566">
        <v>544</v>
      </c>
      <c r="I18" s="558"/>
      <c r="J18" s="566">
        <v>180</v>
      </c>
      <c r="K18" s="566">
        <v>120</v>
      </c>
      <c r="L18" s="566">
        <v>240</v>
      </c>
      <c r="M18" s="566"/>
      <c r="N18" s="566"/>
      <c r="O18" s="566">
        <v>4</v>
      </c>
      <c r="P18" s="566"/>
      <c r="Q18" s="567"/>
    </row>
    <row r="19" spans="1:17">
      <c r="A19" s="558"/>
      <c r="B19" s="564">
        <v>13</v>
      </c>
      <c r="C19" s="565" t="s">
        <v>804</v>
      </c>
      <c r="D19" s="566" t="s">
        <v>16</v>
      </c>
      <c r="E19" s="566" t="s">
        <v>290</v>
      </c>
      <c r="F19" s="566">
        <v>48</v>
      </c>
      <c r="G19" s="565" t="s">
        <v>805</v>
      </c>
      <c r="H19" s="566">
        <v>526</v>
      </c>
      <c r="I19" s="558"/>
      <c r="J19" s="566">
        <v>180</v>
      </c>
      <c r="K19" s="566">
        <v>106</v>
      </c>
      <c r="L19" s="566">
        <v>240</v>
      </c>
      <c r="M19" s="566"/>
      <c r="N19" s="566"/>
      <c r="O19" s="566"/>
      <c r="P19" s="566"/>
      <c r="Q19" s="567"/>
    </row>
    <row r="20" spans="1:17">
      <c r="A20" s="558"/>
      <c r="B20" s="564">
        <v>14</v>
      </c>
      <c r="C20" s="565" t="s">
        <v>806</v>
      </c>
      <c r="D20" s="566"/>
      <c r="E20" s="566" t="s">
        <v>290</v>
      </c>
      <c r="F20" s="566">
        <v>48</v>
      </c>
      <c r="G20" s="565" t="s">
        <v>805</v>
      </c>
      <c r="H20" s="566">
        <v>518</v>
      </c>
      <c r="I20" s="558"/>
      <c r="J20" s="566">
        <v>180</v>
      </c>
      <c r="K20" s="566">
        <v>120</v>
      </c>
      <c r="L20" s="566">
        <v>218</v>
      </c>
      <c r="M20" s="566"/>
      <c r="N20" s="566"/>
      <c r="O20" s="566"/>
      <c r="P20" s="566"/>
      <c r="Q20" s="567"/>
    </row>
    <row r="21" spans="1:17">
      <c r="A21" s="558"/>
      <c r="B21" s="564">
        <v>15</v>
      </c>
      <c r="C21" s="565" t="s">
        <v>807</v>
      </c>
      <c r="D21" s="566" t="s">
        <v>16</v>
      </c>
      <c r="E21" s="566" t="s">
        <v>290</v>
      </c>
      <c r="F21" s="566">
        <v>257</v>
      </c>
      <c r="G21" s="565" t="s">
        <v>790</v>
      </c>
      <c r="H21" s="566">
        <v>516</v>
      </c>
      <c r="I21" s="558"/>
      <c r="J21" s="566">
        <v>156</v>
      </c>
      <c r="K21" s="566">
        <v>120</v>
      </c>
      <c r="L21" s="566">
        <v>240</v>
      </c>
      <c r="M21" s="566"/>
      <c r="N21" s="566"/>
      <c r="O21" s="566"/>
      <c r="P21" s="566"/>
      <c r="Q21" s="567"/>
    </row>
    <row r="22" spans="1:17">
      <c r="A22" s="558"/>
      <c r="B22" s="564">
        <v>16</v>
      </c>
      <c r="C22" s="565" t="s">
        <v>808</v>
      </c>
      <c r="D22" s="566" t="s">
        <v>14</v>
      </c>
      <c r="E22" s="566" t="s">
        <v>290</v>
      </c>
      <c r="F22" s="566">
        <v>48</v>
      </c>
      <c r="G22" s="565" t="s">
        <v>805</v>
      </c>
      <c r="H22" s="566">
        <v>512</v>
      </c>
      <c r="I22" s="558"/>
      <c r="J22" s="566">
        <v>180</v>
      </c>
      <c r="K22" s="566">
        <v>120</v>
      </c>
      <c r="L22" s="566">
        <v>212</v>
      </c>
      <c r="M22" s="566"/>
      <c r="N22" s="566"/>
      <c r="O22" s="566"/>
      <c r="P22" s="566"/>
      <c r="Q22" s="567"/>
    </row>
    <row r="23" spans="1:17">
      <c r="A23" s="558"/>
      <c r="B23" s="564">
        <v>17</v>
      </c>
      <c r="C23" s="565" t="s">
        <v>809</v>
      </c>
      <c r="D23" s="566"/>
      <c r="E23" s="566" t="s">
        <v>250</v>
      </c>
      <c r="F23" s="566">
        <v>107</v>
      </c>
      <c r="G23" s="565" t="s">
        <v>810</v>
      </c>
      <c r="H23" s="566">
        <v>497</v>
      </c>
      <c r="I23" s="558"/>
      <c r="J23" s="566">
        <v>180</v>
      </c>
      <c r="K23" s="566">
        <v>120</v>
      </c>
      <c r="L23" s="566">
        <v>197</v>
      </c>
      <c r="M23" s="566"/>
      <c r="N23" s="566"/>
      <c r="O23" s="566"/>
      <c r="P23" s="566"/>
      <c r="Q23" s="567"/>
    </row>
    <row r="24" spans="1:17" ht="14" customHeight="1">
      <c r="A24" s="558"/>
      <c r="B24" s="564">
        <v>18</v>
      </c>
      <c r="C24" s="565" t="s">
        <v>811</v>
      </c>
      <c r="D24" s="566"/>
      <c r="E24" s="566" t="s">
        <v>236</v>
      </c>
      <c r="F24" s="566">
        <v>698</v>
      </c>
      <c r="G24" s="565" t="s">
        <v>802</v>
      </c>
      <c r="H24" s="566">
        <v>489</v>
      </c>
      <c r="I24" s="558"/>
      <c r="J24" s="566">
        <v>180</v>
      </c>
      <c r="K24" s="566">
        <v>120</v>
      </c>
      <c r="L24" s="566">
        <v>189</v>
      </c>
      <c r="M24" s="566"/>
      <c r="N24" s="566"/>
      <c r="O24" s="566"/>
      <c r="P24" s="566"/>
      <c r="Q24" s="567"/>
    </row>
    <row r="25" spans="1:17">
      <c r="A25" s="558"/>
      <c r="B25" s="564">
        <v>19</v>
      </c>
      <c r="C25" s="565" t="s">
        <v>812</v>
      </c>
      <c r="D25" s="566" t="s">
        <v>16</v>
      </c>
      <c r="E25" s="566" t="s">
        <v>290</v>
      </c>
      <c r="F25" s="566">
        <v>257</v>
      </c>
      <c r="G25" s="565" t="s">
        <v>790</v>
      </c>
      <c r="H25" s="566">
        <v>475</v>
      </c>
      <c r="I25" s="558"/>
      <c r="J25" s="566">
        <v>180</v>
      </c>
      <c r="K25" s="566">
        <v>118</v>
      </c>
      <c r="L25" s="566">
        <v>177</v>
      </c>
      <c r="M25" s="566"/>
      <c r="N25" s="566"/>
      <c r="O25" s="566"/>
      <c r="P25" s="566"/>
      <c r="Q25" s="567"/>
    </row>
    <row r="26" spans="1:17">
      <c r="A26" s="558"/>
      <c r="B26" s="564">
        <v>20</v>
      </c>
      <c r="C26" s="565" t="s">
        <v>813</v>
      </c>
      <c r="D26" s="566"/>
      <c r="E26" s="566" t="s">
        <v>246</v>
      </c>
      <c r="F26" s="566">
        <v>612</v>
      </c>
      <c r="G26" s="565" t="s">
        <v>792</v>
      </c>
      <c r="H26" s="566">
        <v>460</v>
      </c>
      <c r="I26" s="558"/>
      <c r="J26" s="566">
        <v>180</v>
      </c>
      <c r="K26" s="566">
        <v>120</v>
      </c>
      <c r="L26" s="566">
        <v>160</v>
      </c>
      <c r="M26" s="566"/>
      <c r="N26" s="566"/>
      <c r="O26" s="566"/>
      <c r="P26" s="566"/>
      <c r="Q26" s="567"/>
    </row>
    <row r="27" spans="1:17">
      <c r="A27" s="558"/>
      <c r="B27" s="564">
        <v>21</v>
      </c>
      <c r="C27" s="565" t="s">
        <v>814</v>
      </c>
      <c r="D27" s="566"/>
      <c r="E27" s="566" t="s">
        <v>250</v>
      </c>
      <c r="F27" s="566">
        <v>107</v>
      </c>
      <c r="G27" s="565" t="s">
        <v>810</v>
      </c>
      <c r="H27" s="566">
        <v>440</v>
      </c>
      <c r="I27" s="558"/>
      <c r="J27" s="566">
        <v>180</v>
      </c>
      <c r="K27" s="566">
        <v>20</v>
      </c>
      <c r="L27" s="566">
        <v>240</v>
      </c>
      <c r="M27" s="566"/>
      <c r="N27" s="566"/>
      <c r="O27" s="566"/>
      <c r="P27" s="566"/>
      <c r="Q27" s="567"/>
    </row>
    <row r="28" spans="1:17">
      <c r="A28" s="558"/>
      <c r="B28" s="564">
        <v>22</v>
      </c>
      <c r="C28" s="565" t="s">
        <v>815</v>
      </c>
      <c r="D28" s="566"/>
      <c r="E28" s="566" t="s">
        <v>277</v>
      </c>
      <c r="F28" s="566">
        <v>243</v>
      </c>
      <c r="G28" s="565" t="s">
        <v>816</v>
      </c>
      <c r="H28" s="566">
        <v>433</v>
      </c>
      <c r="I28" s="558"/>
      <c r="J28" s="566">
        <v>84</v>
      </c>
      <c r="K28" s="566">
        <v>120</v>
      </c>
      <c r="L28" s="566">
        <v>229</v>
      </c>
      <c r="M28" s="566"/>
      <c r="N28" s="566"/>
      <c r="O28" s="566"/>
      <c r="P28" s="566"/>
      <c r="Q28" s="567"/>
    </row>
    <row r="29" spans="1:17" ht="14" customHeight="1">
      <c r="A29" s="558"/>
      <c r="B29" s="564">
        <v>23</v>
      </c>
      <c r="C29" s="565" t="s">
        <v>817</v>
      </c>
      <c r="D29" s="566" t="s">
        <v>16</v>
      </c>
      <c r="E29" s="566" t="s">
        <v>236</v>
      </c>
      <c r="F29" s="566">
        <v>698</v>
      </c>
      <c r="G29" s="565" t="s">
        <v>802</v>
      </c>
      <c r="H29" s="566">
        <v>271</v>
      </c>
      <c r="I29" s="558"/>
      <c r="J29" s="566">
        <v>52</v>
      </c>
      <c r="K29" s="566">
        <v>52</v>
      </c>
      <c r="L29" s="566">
        <v>167</v>
      </c>
      <c r="M29" s="566"/>
      <c r="N29" s="566"/>
      <c r="O29" s="566"/>
      <c r="P29" s="566"/>
      <c r="Q29" s="567"/>
    </row>
    <row r="30" spans="1:17" ht="17" thickBot="1">
      <c r="A30" s="558"/>
      <c r="B30" s="568">
        <v>24</v>
      </c>
      <c r="C30" s="569" t="s">
        <v>818</v>
      </c>
      <c r="D30" s="570"/>
      <c r="E30" s="570" t="s">
        <v>246</v>
      </c>
      <c r="F30" s="570">
        <v>68</v>
      </c>
      <c r="G30" s="569" t="s">
        <v>794</v>
      </c>
      <c r="H30" s="570" t="s">
        <v>819</v>
      </c>
      <c r="I30" s="571"/>
      <c r="J30" s="570">
        <v>78</v>
      </c>
      <c r="K30" s="570">
        <v>4</v>
      </c>
      <c r="L30" s="570"/>
      <c r="M30" s="570"/>
      <c r="N30" s="570"/>
      <c r="O30" s="570"/>
      <c r="P30" s="570"/>
      <c r="Q30" s="572"/>
    </row>
    <row r="33" spans="1:17" ht="19" thickBot="1">
      <c r="A33" s="508"/>
      <c r="B33" s="508" t="s">
        <v>820</v>
      </c>
    </row>
    <row r="34" spans="1:17" ht="14" customHeight="1" thickBot="1">
      <c r="A34" s="556"/>
      <c r="B34" s="557" t="s">
        <v>0</v>
      </c>
      <c r="C34" s="557" t="s">
        <v>27</v>
      </c>
      <c r="D34" s="557" t="s">
        <v>466</v>
      </c>
      <c r="E34" s="557" t="s">
        <v>3</v>
      </c>
      <c r="F34" s="557" t="s">
        <v>4</v>
      </c>
      <c r="G34" s="557" t="s">
        <v>5</v>
      </c>
      <c r="H34" s="557" t="s">
        <v>777</v>
      </c>
      <c r="I34" s="556"/>
      <c r="J34" s="557" t="s">
        <v>778</v>
      </c>
      <c r="K34" s="557" t="s">
        <v>779</v>
      </c>
      <c r="L34" s="557" t="s">
        <v>780</v>
      </c>
      <c r="M34" s="557" t="s">
        <v>781</v>
      </c>
      <c r="N34" s="557" t="s">
        <v>782</v>
      </c>
      <c r="O34" s="557" t="s">
        <v>783</v>
      </c>
      <c r="P34" s="557" t="s">
        <v>784</v>
      </c>
      <c r="Q34" s="557" t="s">
        <v>785</v>
      </c>
    </row>
    <row r="35" spans="1:17">
      <c r="A35" s="558"/>
      <c r="B35" s="559">
        <v>1</v>
      </c>
      <c r="C35" s="560" t="s">
        <v>798</v>
      </c>
      <c r="D35" s="561" t="s">
        <v>16</v>
      </c>
      <c r="E35" s="561" t="s">
        <v>786</v>
      </c>
      <c r="F35" s="561">
        <v>137</v>
      </c>
      <c r="G35" s="560" t="s">
        <v>787</v>
      </c>
      <c r="H35" s="561">
        <v>835</v>
      </c>
      <c r="I35" s="562"/>
      <c r="J35" s="561">
        <v>180</v>
      </c>
      <c r="K35" s="561">
        <v>120</v>
      </c>
      <c r="L35" s="561">
        <v>240</v>
      </c>
      <c r="M35" s="561"/>
      <c r="N35" s="561"/>
      <c r="O35" s="561">
        <v>295</v>
      </c>
      <c r="P35" s="561"/>
      <c r="Q35" s="563"/>
    </row>
    <row r="36" spans="1:17">
      <c r="A36" s="558"/>
      <c r="B36" s="564">
        <v>2</v>
      </c>
      <c r="C36" s="565" t="s">
        <v>801</v>
      </c>
      <c r="D36" s="566" t="s">
        <v>14</v>
      </c>
      <c r="E36" s="566" t="s">
        <v>236</v>
      </c>
      <c r="F36" s="566">
        <v>698</v>
      </c>
      <c r="G36" s="565" t="s">
        <v>802</v>
      </c>
      <c r="H36" s="566">
        <v>806</v>
      </c>
      <c r="I36" s="558"/>
      <c r="J36" s="566">
        <v>180</v>
      </c>
      <c r="K36" s="566">
        <v>120</v>
      </c>
      <c r="L36" s="566">
        <v>240</v>
      </c>
      <c r="M36" s="566"/>
      <c r="N36" s="566"/>
      <c r="O36" s="566">
        <v>266</v>
      </c>
      <c r="P36" s="566"/>
      <c r="Q36" s="567"/>
    </row>
    <row r="37" spans="1:17">
      <c r="A37" s="558"/>
      <c r="B37" s="564">
        <v>3</v>
      </c>
      <c r="C37" s="565" t="s">
        <v>804</v>
      </c>
      <c r="D37" s="566" t="s">
        <v>16</v>
      </c>
      <c r="E37" s="566" t="s">
        <v>290</v>
      </c>
      <c r="F37" s="566">
        <v>48</v>
      </c>
      <c r="G37" s="565" t="s">
        <v>805</v>
      </c>
      <c r="H37" s="566">
        <v>526</v>
      </c>
      <c r="I37" s="558"/>
      <c r="J37" s="566">
        <v>180</v>
      </c>
      <c r="K37" s="566">
        <v>106</v>
      </c>
      <c r="L37" s="566">
        <v>240</v>
      </c>
      <c r="M37" s="566"/>
      <c r="N37" s="566"/>
      <c r="O37" s="566"/>
      <c r="P37" s="566"/>
      <c r="Q37" s="567"/>
    </row>
    <row r="38" spans="1:17">
      <c r="A38" s="558"/>
      <c r="B38" s="564">
        <v>4</v>
      </c>
      <c r="C38" s="565" t="s">
        <v>807</v>
      </c>
      <c r="D38" s="566" t="s">
        <v>16</v>
      </c>
      <c r="E38" s="566" t="s">
        <v>290</v>
      </c>
      <c r="F38" s="566">
        <v>257</v>
      </c>
      <c r="G38" s="565" t="s">
        <v>790</v>
      </c>
      <c r="H38" s="566">
        <v>516</v>
      </c>
      <c r="I38" s="558"/>
      <c r="J38" s="566">
        <v>156</v>
      </c>
      <c r="K38" s="566">
        <v>120</v>
      </c>
      <c r="L38" s="566">
        <v>240</v>
      </c>
      <c r="M38" s="566"/>
      <c r="N38" s="566"/>
      <c r="O38" s="566"/>
      <c r="P38" s="566"/>
      <c r="Q38" s="567"/>
    </row>
    <row r="39" spans="1:17">
      <c r="A39" s="558"/>
      <c r="B39" s="564">
        <v>5</v>
      </c>
      <c r="C39" s="565" t="s">
        <v>808</v>
      </c>
      <c r="D39" s="566" t="s">
        <v>14</v>
      </c>
      <c r="E39" s="566" t="s">
        <v>290</v>
      </c>
      <c r="F39" s="566">
        <v>48</v>
      </c>
      <c r="G39" s="565" t="s">
        <v>805</v>
      </c>
      <c r="H39" s="566">
        <v>512</v>
      </c>
      <c r="I39" s="558"/>
      <c r="J39" s="566">
        <v>180</v>
      </c>
      <c r="K39" s="566">
        <v>120</v>
      </c>
      <c r="L39" s="566">
        <v>212</v>
      </c>
      <c r="M39" s="566"/>
      <c r="N39" s="566"/>
      <c r="O39" s="566"/>
      <c r="P39" s="566"/>
      <c r="Q39" s="567"/>
    </row>
    <row r="40" spans="1:17">
      <c r="A40" s="558"/>
      <c r="B40" s="564">
        <v>6</v>
      </c>
      <c r="C40" s="565" t="s">
        <v>812</v>
      </c>
      <c r="D40" s="566" t="s">
        <v>16</v>
      </c>
      <c r="E40" s="566" t="s">
        <v>290</v>
      </c>
      <c r="F40" s="566">
        <v>257</v>
      </c>
      <c r="G40" s="565" t="s">
        <v>790</v>
      </c>
      <c r="H40" s="566">
        <v>475</v>
      </c>
      <c r="I40" s="558"/>
      <c r="J40" s="566">
        <v>180</v>
      </c>
      <c r="K40" s="566">
        <v>118</v>
      </c>
      <c r="L40" s="566">
        <v>177</v>
      </c>
      <c r="M40" s="566"/>
      <c r="N40" s="566"/>
      <c r="O40" s="566"/>
      <c r="P40" s="566"/>
      <c r="Q40" s="567"/>
    </row>
    <row r="41" spans="1:17" ht="17" thickBot="1">
      <c r="A41" s="558"/>
      <c r="B41" s="568">
        <v>7</v>
      </c>
      <c r="C41" s="569" t="s">
        <v>817</v>
      </c>
      <c r="D41" s="570" t="s">
        <v>16</v>
      </c>
      <c r="E41" s="570" t="s">
        <v>236</v>
      </c>
      <c r="F41" s="570">
        <v>698</v>
      </c>
      <c r="G41" s="569" t="s">
        <v>802</v>
      </c>
      <c r="H41" s="570">
        <v>271</v>
      </c>
      <c r="I41" s="571"/>
      <c r="J41" s="570">
        <v>52</v>
      </c>
      <c r="K41" s="570">
        <v>52</v>
      </c>
      <c r="L41" s="570">
        <v>167</v>
      </c>
      <c r="M41" s="570"/>
      <c r="N41" s="570"/>
      <c r="O41" s="570"/>
      <c r="P41" s="570"/>
      <c r="Q41" s="572"/>
    </row>
    <row r="44" spans="1:17" ht="18" customHeight="1" thickBot="1">
      <c r="A44" s="508"/>
      <c r="B44" s="508" t="s">
        <v>821</v>
      </c>
    </row>
    <row r="45" spans="1:17" ht="14" customHeight="1" thickBot="1">
      <c r="A45" s="556"/>
      <c r="B45" s="557" t="s">
        <v>0</v>
      </c>
      <c r="C45" s="557" t="s">
        <v>27</v>
      </c>
      <c r="D45" s="557" t="s">
        <v>466</v>
      </c>
      <c r="E45" s="557" t="s">
        <v>3</v>
      </c>
      <c r="F45" s="557" t="s">
        <v>4</v>
      </c>
      <c r="G45" s="557" t="s">
        <v>5</v>
      </c>
      <c r="H45" s="557" t="s">
        <v>777</v>
      </c>
      <c r="I45" s="556"/>
      <c r="J45" s="557" t="s">
        <v>778</v>
      </c>
      <c r="K45" s="557" t="s">
        <v>779</v>
      </c>
      <c r="L45" s="557" t="s">
        <v>780</v>
      </c>
      <c r="M45" s="557" t="s">
        <v>781</v>
      </c>
      <c r="N45" s="557" t="s">
        <v>782</v>
      </c>
      <c r="O45" s="557" t="s">
        <v>783</v>
      </c>
      <c r="P45" s="557" t="s">
        <v>784</v>
      </c>
      <c r="Q45" s="557" t="s">
        <v>785</v>
      </c>
    </row>
    <row r="46" spans="1:17" ht="14" customHeight="1">
      <c r="A46" s="558"/>
      <c r="B46" s="559">
        <v>1</v>
      </c>
      <c r="C46" s="560" t="s">
        <v>822</v>
      </c>
      <c r="D46" s="561" t="s">
        <v>16</v>
      </c>
      <c r="E46" s="561" t="s">
        <v>290</v>
      </c>
      <c r="F46" s="561">
        <v>257</v>
      </c>
      <c r="G46" s="560" t="s">
        <v>790</v>
      </c>
      <c r="H46" s="561">
        <v>1751</v>
      </c>
      <c r="I46" s="562"/>
      <c r="J46" s="561">
        <v>240</v>
      </c>
      <c r="K46" s="561">
        <v>240</v>
      </c>
      <c r="L46" s="561">
        <v>180</v>
      </c>
      <c r="M46" s="561">
        <v>180</v>
      </c>
      <c r="N46" s="561">
        <v>180</v>
      </c>
      <c r="O46" s="561">
        <v>360</v>
      </c>
      <c r="P46" s="561">
        <v>371</v>
      </c>
      <c r="Q46" s="563"/>
    </row>
    <row r="47" spans="1:17" ht="14" customHeight="1">
      <c r="A47" s="558"/>
      <c r="B47" s="564">
        <v>2</v>
      </c>
      <c r="C47" s="565" t="s">
        <v>823</v>
      </c>
      <c r="D47" s="566"/>
      <c r="E47" s="566" t="s">
        <v>290</v>
      </c>
      <c r="F47" s="566">
        <v>77</v>
      </c>
      <c r="G47" s="565" t="s">
        <v>824</v>
      </c>
      <c r="H47" s="566">
        <v>1739</v>
      </c>
      <c r="I47" s="558"/>
      <c r="J47" s="566">
        <v>240</v>
      </c>
      <c r="K47" s="566">
        <v>240</v>
      </c>
      <c r="L47" s="566">
        <v>180</v>
      </c>
      <c r="M47" s="566">
        <v>180</v>
      </c>
      <c r="N47" s="566">
        <v>180</v>
      </c>
      <c r="O47" s="566">
        <v>360</v>
      </c>
      <c r="P47" s="566">
        <v>359</v>
      </c>
      <c r="Q47" s="567"/>
    </row>
    <row r="48" spans="1:17" ht="14" customHeight="1">
      <c r="A48" s="558"/>
      <c r="B48" s="564">
        <v>3</v>
      </c>
      <c r="C48" s="565" t="s">
        <v>825</v>
      </c>
      <c r="D48" s="566" t="s">
        <v>14</v>
      </c>
      <c r="E48" s="566" t="s">
        <v>290</v>
      </c>
      <c r="F48" s="566">
        <v>77</v>
      </c>
      <c r="G48" s="565" t="s">
        <v>824</v>
      </c>
      <c r="H48" s="566">
        <v>1370</v>
      </c>
      <c r="I48" s="558"/>
      <c r="J48" s="566">
        <v>240</v>
      </c>
      <c r="K48" s="566">
        <v>240</v>
      </c>
      <c r="L48" s="566">
        <v>180</v>
      </c>
      <c r="M48" s="566">
        <v>180</v>
      </c>
      <c r="N48" s="566">
        <v>180</v>
      </c>
      <c r="O48" s="566">
        <v>350</v>
      </c>
      <c r="P48" s="566"/>
      <c r="Q48" s="567"/>
    </row>
    <row r="49" spans="1:17" ht="14" customHeight="1">
      <c r="A49" s="558"/>
      <c r="B49" s="564">
        <v>4</v>
      </c>
      <c r="C49" s="565" t="s">
        <v>826</v>
      </c>
      <c r="D49" s="566"/>
      <c r="E49" s="566" t="s">
        <v>290</v>
      </c>
      <c r="F49" s="566">
        <v>257</v>
      </c>
      <c r="G49" s="565" t="s">
        <v>790</v>
      </c>
      <c r="H49" s="566">
        <v>1369</v>
      </c>
      <c r="I49" s="558"/>
      <c r="J49" s="566">
        <v>240</v>
      </c>
      <c r="K49" s="566">
        <v>240</v>
      </c>
      <c r="L49" s="566">
        <v>180</v>
      </c>
      <c r="M49" s="566">
        <v>180</v>
      </c>
      <c r="N49" s="566">
        <v>180</v>
      </c>
      <c r="O49" s="566">
        <v>349</v>
      </c>
      <c r="P49" s="566"/>
      <c r="Q49" s="567"/>
    </row>
    <row r="50" spans="1:17" ht="14" customHeight="1">
      <c r="A50" s="558"/>
      <c r="B50" s="564">
        <v>5</v>
      </c>
      <c r="C50" s="565" t="s">
        <v>827</v>
      </c>
      <c r="D50" s="566"/>
      <c r="E50" s="566" t="s">
        <v>290</v>
      </c>
      <c r="F50" s="566">
        <v>257</v>
      </c>
      <c r="G50" s="565" t="s">
        <v>790</v>
      </c>
      <c r="H50" s="566">
        <v>1353</v>
      </c>
      <c r="I50" s="558"/>
      <c r="J50" s="566">
        <v>240</v>
      </c>
      <c r="K50" s="566">
        <v>240</v>
      </c>
      <c r="L50" s="566">
        <v>180</v>
      </c>
      <c r="M50" s="566">
        <v>180</v>
      </c>
      <c r="N50" s="566">
        <v>180</v>
      </c>
      <c r="O50" s="566">
        <v>333</v>
      </c>
      <c r="P50" s="566"/>
      <c r="Q50" s="567"/>
    </row>
    <row r="51" spans="1:17" ht="14" customHeight="1">
      <c r="A51" s="558"/>
      <c r="B51" s="564">
        <v>6</v>
      </c>
      <c r="C51" s="565" t="s">
        <v>828</v>
      </c>
      <c r="D51" s="566"/>
      <c r="E51" s="566" t="s">
        <v>290</v>
      </c>
      <c r="F51" s="566">
        <v>77</v>
      </c>
      <c r="G51" s="565" t="s">
        <v>824</v>
      </c>
      <c r="H51" s="566">
        <v>1348</v>
      </c>
      <c r="I51" s="558"/>
      <c r="J51" s="566">
        <v>240</v>
      </c>
      <c r="K51" s="566">
        <v>240</v>
      </c>
      <c r="L51" s="566">
        <v>180</v>
      </c>
      <c r="M51" s="566">
        <v>180</v>
      </c>
      <c r="N51" s="566">
        <v>180</v>
      </c>
      <c r="O51" s="566">
        <v>328</v>
      </c>
      <c r="P51" s="566"/>
      <c r="Q51" s="567"/>
    </row>
    <row r="52" spans="1:17" ht="14" customHeight="1">
      <c r="A52" s="558"/>
      <c r="B52" s="564">
        <v>7</v>
      </c>
      <c r="C52" s="565" t="s">
        <v>829</v>
      </c>
      <c r="D52" s="566"/>
      <c r="E52" s="566" t="s">
        <v>290</v>
      </c>
      <c r="F52" s="566">
        <v>77</v>
      </c>
      <c r="G52" s="565" t="s">
        <v>824</v>
      </c>
      <c r="H52" s="566">
        <v>1331</v>
      </c>
      <c r="I52" s="558"/>
      <c r="J52" s="566">
        <v>240</v>
      </c>
      <c r="K52" s="566">
        <v>240</v>
      </c>
      <c r="L52" s="566">
        <v>180</v>
      </c>
      <c r="M52" s="566">
        <v>180</v>
      </c>
      <c r="N52" s="566">
        <v>180</v>
      </c>
      <c r="O52" s="566">
        <v>311</v>
      </c>
      <c r="P52" s="566"/>
      <c r="Q52" s="567"/>
    </row>
    <row r="53" spans="1:17" ht="14" customHeight="1">
      <c r="A53" s="558"/>
      <c r="B53" s="564">
        <v>8</v>
      </c>
      <c r="C53" s="565" t="s">
        <v>830</v>
      </c>
      <c r="D53" s="566" t="s">
        <v>14</v>
      </c>
      <c r="E53" s="566" t="s">
        <v>290</v>
      </c>
      <c r="F53" s="566">
        <v>77</v>
      </c>
      <c r="G53" s="565" t="s">
        <v>824</v>
      </c>
      <c r="H53" s="566">
        <v>1317</v>
      </c>
      <c r="I53" s="558"/>
      <c r="J53" s="566">
        <v>240</v>
      </c>
      <c r="K53" s="566">
        <v>240</v>
      </c>
      <c r="L53" s="566">
        <v>180</v>
      </c>
      <c r="M53" s="566">
        <v>180</v>
      </c>
      <c r="N53" s="566">
        <v>180</v>
      </c>
      <c r="O53" s="566">
        <v>297</v>
      </c>
      <c r="P53" s="566"/>
      <c r="Q53" s="567"/>
    </row>
    <row r="54" spans="1:17" ht="14" customHeight="1">
      <c r="A54" s="558"/>
      <c r="B54" s="564">
        <v>9</v>
      </c>
      <c r="C54" s="565" t="s">
        <v>831</v>
      </c>
      <c r="D54" s="566"/>
      <c r="E54" s="566" t="s">
        <v>246</v>
      </c>
      <c r="F54" s="566">
        <v>612</v>
      </c>
      <c r="G54" s="565" t="s">
        <v>792</v>
      </c>
      <c r="H54" s="566">
        <v>990</v>
      </c>
      <c r="I54" s="558"/>
      <c r="J54" s="566">
        <v>240</v>
      </c>
      <c r="K54" s="566">
        <v>240</v>
      </c>
      <c r="L54" s="566">
        <v>180</v>
      </c>
      <c r="M54" s="566">
        <v>150</v>
      </c>
      <c r="N54" s="566">
        <v>180</v>
      </c>
      <c r="O54" s="566"/>
      <c r="P54" s="566"/>
      <c r="Q54" s="567"/>
    </row>
    <row r="55" spans="1:17" ht="14" customHeight="1">
      <c r="A55" s="558"/>
      <c r="B55" s="564">
        <v>10</v>
      </c>
      <c r="C55" s="565" t="s">
        <v>832</v>
      </c>
      <c r="D55" s="566" t="s">
        <v>16</v>
      </c>
      <c r="E55" s="566" t="s">
        <v>290</v>
      </c>
      <c r="F55" s="566">
        <v>257</v>
      </c>
      <c r="G55" s="565" t="s">
        <v>790</v>
      </c>
      <c r="H55" s="566">
        <v>972</v>
      </c>
      <c r="I55" s="558"/>
      <c r="J55" s="566">
        <v>205</v>
      </c>
      <c r="K55" s="566">
        <v>240</v>
      </c>
      <c r="L55" s="566">
        <v>178</v>
      </c>
      <c r="M55" s="566">
        <v>175</v>
      </c>
      <c r="N55" s="566">
        <v>174</v>
      </c>
      <c r="O55" s="566"/>
      <c r="P55" s="566"/>
      <c r="Q55" s="567"/>
    </row>
    <row r="56" spans="1:17" ht="14" customHeight="1">
      <c r="A56" s="558"/>
      <c r="B56" s="564">
        <v>11</v>
      </c>
      <c r="C56" s="565" t="s">
        <v>833</v>
      </c>
      <c r="D56" s="566"/>
      <c r="E56" s="566" t="s">
        <v>786</v>
      </c>
      <c r="F56" s="566">
        <v>137</v>
      </c>
      <c r="G56" s="565" t="s">
        <v>787</v>
      </c>
      <c r="H56" s="566">
        <v>811</v>
      </c>
      <c r="I56" s="558"/>
      <c r="J56" s="566">
        <v>157</v>
      </c>
      <c r="K56" s="566">
        <v>150</v>
      </c>
      <c r="L56" s="566">
        <v>180</v>
      </c>
      <c r="M56" s="566">
        <v>180</v>
      </c>
      <c r="N56" s="566">
        <v>144</v>
      </c>
      <c r="O56" s="566"/>
      <c r="P56" s="566"/>
      <c r="Q56" s="567"/>
    </row>
    <row r="57" spans="1:17" ht="14" customHeight="1">
      <c r="A57" s="558"/>
      <c r="B57" s="564">
        <v>12</v>
      </c>
      <c r="C57" s="565" t="s">
        <v>834</v>
      </c>
      <c r="D57" s="566"/>
      <c r="E57" s="566" t="s">
        <v>751</v>
      </c>
      <c r="F57" s="566">
        <v>1670</v>
      </c>
      <c r="G57" s="565" t="s">
        <v>835</v>
      </c>
      <c r="H57" s="566">
        <v>742</v>
      </c>
      <c r="I57" s="558"/>
      <c r="J57" s="566">
        <v>188</v>
      </c>
      <c r="K57" s="566">
        <v>205</v>
      </c>
      <c r="L57" s="566">
        <v>180</v>
      </c>
      <c r="M57" s="566">
        <v>169</v>
      </c>
      <c r="N57" s="566">
        <v>0</v>
      </c>
      <c r="O57" s="566"/>
      <c r="P57" s="566"/>
      <c r="Q57" s="567"/>
    </row>
    <row r="58" spans="1:17" ht="14" customHeight="1">
      <c r="A58" s="558"/>
      <c r="B58" s="564">
        <v>13</v>
      </c>
      <c r="C58" s="565" t="s">
        <v>836</v>
      </c>
      <c r="D58" s="566" t="s">
        <v>14</v>
      </c>
      <c r="E58" s="566" t="s">
        <v>290</v>
      </c>
      <c r="F58" s="566">
        <v>77</v>
      </c>
      <c r="G58" s="565" t="s">
        <v>824</v>
      </c>
      <c r="H58" s="566">
        <v>734</v>
      </c>
      <c r="I58" s="558"/>
      <c r="J58" s="566" t="s">
        <v>837</v>
      </c>
      <c r="K58" s="566">
        <v>137</v>
      </c>
      <c r="L58" s="566">
        <v>162</v>
      </c>
      <c r="M58" s="566">
        <v>180</v>
      </c>
      <c r="N58" s="566">
        <v>180</v>
      </c>
      <c r="O58" s="566"/>
      <c r="P58" s="566"/>
      <c r="Q58" s="567"/>
    </row>
    <row r="59" spans="1:17" ht="14" customHeight="1">
      <c r="A59" s="558"/>
      <c r="B59" s="564">
        <v>14</v>
      </c>
      <c r="C59" s="565" t="s">
        <v>838</v>
      </c>
      <c r="D59" s="566"/>
      <c r="E59" s="566" t="s">
        <v>839</v>
      </c>
      <c r="F59" s="566">
        <v>775</v>
      </c>
      <c r="G59" s="565" t="s">
        <v>840</v>
      </c>
      <c r="H59" s="566">
        <v>719</v>
      </c>
      <c r="I59" s="558"/>
      <c r="J59" s="566">
        <v>240</v>
      </c>
      <c r="K59" s="566">
        <v>240</v>
      </c>
      <c r="L59" s="566">
        <v>180</v>
      </c>
      <c r="M59" s="566" t="s">
        <v>841</v>
      </c>
      <c r="N59" s="566">
        <v>0</v>
      </c>
      <c r="O59" s="566"/>
      <c r="P59" s="566"/>
      <c r="Q59" s="567"/>
    </row>
    <row r="60" spans="1:17" ht="14" customHeight="1">
      <c r="A60" s="558"/>
      <c r="B60" s="564">
        <v>15</v>
      </c>
      <c r="C60" s="565" t="s">
        <v>842</v>
      </c>
      <c r="D60" s="566"/>
      <c r="E60" s="566" t="s">
        <v>751</v>
      </c>
      <c r="F60" s="566">
        <v>1670</v>
      </c>
      <c r="G60" s="565" t="s">
        <v>835</v>
      </c>
      <c r="H60" s="566">
        <v>609</v>
      </c>
      <c r="I60" s="558"/>
      <c r="J60" s="566">
        <v>240</v>
      </c>
      <c r="K60" s="566">
        <v>189</v>
      </c>
      <c r="L60" s="566">
        <v>180</v>
      </c>
      <c r="M60" s="566">
        <v>0</v>
      </c>
      <c r="N60" s="566">
        <v>0</v>
      </c>
      <c r="O60" s="566"/>
      <c r="P60" s="566"/>
      <c r="Q60" s="567"/>
    </row>
    <row r="61" spans="1:17" ht="14" customHeight="1">
      <c r="A61" s="558"/>
      <c r="B61" s="564">
        <v>16</v>
      </c>
      <c r="C61" s="565" t="s">
        <v>843</v>
      </c>
      <c r="D61" s="566"/>
      <c r="E61" s="566" t="s">
        <v>290</v>
      </c>
      <c r="F61" s="566">
        <v>333</v>
      </c>
      <c r="G61" s="565" t="s">
        <v>844</v>
      </c>
      <c r="H61" s="566">
        <v>513</v>
      </c>
      <c r="I61" s="558"/>
      <c r="J61" s="566">
        <v>240</v>
      </c>
      <c r="K61" s="566" t="s">
        <v>845</v>
      </c>
      <c r="L61" s="566">
        <v>180</v>
      </c>
      <c r="M61" s="566" t="s">
        <v>846</v>
      </c>
      <c r="N61" s="566">
        <v>0</v>
      </c>
      <c r="O61" s="566"/>
      <c r="P61" s="566"/>
      <c r="Q61" s="567"/>
    </row>
    <row r="62" spans="1:17" ht="14" customHeight="1">
      <c r="A62" s="558"/>
      <c r="B62" s="564">
        <v>0</v>
      </c>
      <c r="C62" s="565" t="s">
        <v>847</v>
      </c>
      <c r="D62" s="566"/>
      <c r="E62" s="566" t="s">
        <v>839</v>
      </c>
      <c r="F62" s="566">
        <v>775</v>
      </c>
      <c r="G62" s="565" t="s">
        <v>840</v>
      </c>
      <c r="H62" s="566">
        <v>0</v>
      </c>
      <c r="I62" s="558"/>
      <c r="J62" s="566"/>
      <c r="K62" s="566"/>
      <c r="L62" s="566"/>
      <c r="M62" s="566"/>
      <c r="N62" s="566"/>
      <c r="O62" s="566"/>
      <c r="P62" s="566"/>
      <c r="Q62" s="567"/>
    </row>
    <row r="63" spans="1:17" ht="14" customHeight="1" thickBot="1">
      <c r="A63" s="558"/>
      <c r="B63" s="568">
        <v>0</v>
      </c>
      <c r="C63" s="569" t="s">
        <v>848</v>
      </c>
      <c r="D63" s="570"/>
      <c r="E63" s="570" t="s">
        <v>246</v>
      </c>
      <c r="F63" s="570">
        <v>612</v>
      </c>
      <c r="G63" s="569" t="s">
        <v>792</v>
      </c>
      <c r="H63" s="570">
        <v>0</v>
      </c>
      <c r="I63" s="571"/>
      <c r="J63" s="570">
        <v>0</v>
      </c>
      <c r="K63" s="570">
        <v>0</v>
      </c>
      <c r="L63" s="570">
        <v>0</v>
      </c>
      <c r="M63" s="570">
        <v>0</v>
      </c>
      <c r="N63" s="570">
        <v>0</v>
      </c>
      <c r="O63" s="570">
        <v>0</v>
      </c>
      <c r="P63" s="570"/>
      <c r="Q63" s="572"/>
    </row>
    <row r="67" spans="1:17" ht="18" customHeight="1" thickBot="1">
      <c r="A67" s="508"/>
      <c r="B67" s="508" t="s">
        <v>821</v>
      </c>
    </row>
    <row r="68" spans="1:17" ht="14" customHeight="1" thickBot="1">
      <c r="A68" s="556"/>
      <c r="B68" s="557" t="s">
        <v>0</v>
      </c>
      <c r="C68" s="557" t="s">
        <v>27</v>
      </c>
      <c r="D68" s="557" t="s">
        <v>466</v>
      </c>
      <c r="E68" s="557" t="s">
        <v>3</v>
      </c>
      <c r="F68" s="557" t="s">
        <v>4</v>
      </c>
      <c r="G68" s="557" t="s">
        <v>5</v>
      </c>
      <c r="H68" s="557" t="s">
        <v>777</v>
      </c>
      <c r="I68" s="556"/>
      <c r="J68" s="557" t="s">
        <v>778</v>
      </c>
      <c r="K68" s="557" t="s">
        <v>779</v>
      </c>
      <c r="L68" s="557" t="s">
        <v>780</v>
      </c>
      <c r="M68" s="557" t="s">
        <v>781</v>
      </c>
      <c r="N68" s="557" t="s">
        <v>782</v>
      </c>
      <c r="O68" s="557" t="s">
        <v>783</v>
      </c>
      <c r="P68" s="557" t="s">
        <v>784</v>
      </c>
      <c r="Q68" s="557" t="s">
        <v>785</v>
      </c>
    </row>
    <row r="69" spans="1:17" ht="14" customHeight="1">
      <c r="A69" s="558"/>
      <c r="B69" s="559">
        <v>1</v>
      </c>
      <c r="C69" s="560" t="s">
        <v>822</v>
      </c>
      <c r="D69" s="561" t="s">
        <v>16</v>
      </c>
      <c r="E69" s="561" t="s">
        <v>290</v>
      </c>
      <c r="F69" s="561">
        <v>257</v>
      </c>
      <c r="G69" s="560" t="s">
        <v>790</v>
      </c>
      <c r="H69" s="561">
        <v>1751</v>
      </c>
      <c r="I69" s="562"/>
      <c r="J69" s="561">
        <v>240</v>
      </c>
      <c r="K69" s="561">
        <v>240</v>
      </c>
      <c r="L69" s="561">
        <v>180</v>
      </c>
      <c r="M69" s="561">
        <v>180</v>
      </c>
      <c r="N69" s="561">
        <v>180</v>
      </c>
      <c r="O69" s="561">
        <v>360</v>
      </c>
      <c r="P69" s="561">
        <v>371</v>
      </c>
      <c r="Q69" s="563"/>
    </row>
    <row r="70" spans="1:17" ht="14" customHeight="1">
      <c r="A70" s="558"/>
      <c r="B70" s="564">
        <v>2</v>
      </c>
      <c r="C70" s="565" t="s">
        <v>825</v>
      </c>
      <c r="D70" s="566" t="s">
        <v>14</v>
      </c>
      <c r="E70" s="566" t="s">
        <v>290</v>
      </c>
      <c r="F70" s="566">
        <v>77</v>
      </c>
      <c r="G70" s="565" t="s">
        <v>824</v>
      </c>
      <c r="H70" s="566">
        <v>1370</v>
      </c>
      <c r="I70" s="558"/>
      <c r="J70" s="566">
        <v>240</v>
      </c>
      <c r="K70" s="566">
        <v>240</v>
      </c>
      <c r="L70" s="566">
        <v>180</v>
      </c>
      <c r="M70" s="566">
        <v>180</v>
      </c>
      <c r="N70" s="566">
        <v>180</v>
      </c>
      <c r="O70" s="566">
        <v>350</v>
      </c>
      <c r="P70" s="566"/>
      <c r="Q70" s="567"/>
    </row>
    <row r="71" spans="1:17" ht="14" customHeight="1">
      <c r="A71" s="558"/>
      <c r="B71" s="564">
        <v>3</v>
      </c>
      <c r="C71" s="565" t="s">
        <v>830</v>
      </c>
      <c r="D71" s="566" t="s">
        <v>14</v>
      </c>
      <c r="E71" s="566" t="s">
        <v>290</v>
      </c>
      <c r="F71" s="566">
        <v>77</v>
      </c>
      <c r="G71" s="565" t="s">
        <v>824</v>
      </c>
      <c r="H71" s="566">
        <v>1317</v>
      </c>
      <c r="I71" s="558"/>
      <c r="J71" s="566">
        <v>240</v>
      </c>
      <c r="K71" s="566">
        <v>240</v>
      </c>
      <c r="L71" s="566">
        <v>180</v>
      </c>
      <c r="M71" s="566">
        <v>180</v>
      </c>
      <c r="N71" s="566">
        <v>180</v>
      </c>
      <c r="O71" s="566">
        <v>297</v>
      </c>
      <c r="P71" s="566"/>
      <c r="Q71" s="567"/>
    </row>
    <row r="72" spans="1:17" ht="14" customHeight="1">
      <c r="A72" s="558"/>
      <c r="B72" s="564">
        <v>4</v>
      </c>
      <c r="C72" s="565" t="s">
        <v>832</v>
      </c>
      <c r="D72" s="566" t="s">
        <v>16</v>
      </c>
      <c r="E72" s="566" t="s">
        <v>290</v>
      </c>
      <c r="F72" s="566">
        <v>257</v>
      </c>
      <c r="G72" s="565" t="s">
        <v>790</v>
      </c>
      <c r="H72" s="566">
        <v>972</v>
      </c>
      <c r="I72" s="558"/>
      <c r="J72" s="566">
        <v>205</v>
      </c>
      <c r="K72" s="566">
        <v>240</v>
      </c>
      <c r="L72" s="566">
        <v>178</v>
      </c>
      <c r="M72" s="566">
        <v>175</v>
      </c>
      <c r="N72" s="566">
        <v>174</v>
      </c>
      <c r="O72" s="566"/>
      <c r="P72" s="566"/>
      <c r="Q72" s="567"/>
    </row>
    <row r="73" spans="1:17" ht="14" customHeight="1" thickBot="1">
      <c r="A73" s="558"/>
      <c r="B73" s="568">
        <v>5</v>
      </c>
      <c r="C73" s="569" t="s">
        <v>836</v>
      </c>
      <c r="D73" s="570" t="s">
        <v>14</v>
      </c>
      <c r="E73" s="570" t="s">
        <v>290</v>
      </c>
      <c r="F73" s="570">
        <v>77</v>
      </c>
      <c r="G73" s="569" t="s">
        <v>824</v>
      </c>
      <c r="H73" s="570">
        <v>734</v>
      </c>
      <c r="I73" s="571"/>
      <c r="J73" s="570" t="s">
        <v>837</v>
      </c>
      <c r="K73" s="570">
        <v>137</v>
      </c>
      <c r="L73" s="570">
        <v>162</v>
      </c>
      <c r="M73" s="570">
        <v>180</v>
      </c>
      <c r="N73" s="570">
        <v>180</v>
      </c>
      <c r="O73" s="570"/>
      <c r="P73" s="570"/>
      <c r="Q73" s="572"/>
    </row>
    <row r="76" spans="1:17" ht="18" customHeight="1" thickBot="1">
      <c r="A76" s="508"/>
      <c r="B76" s="508" t="s">
        <v>849</v>
      </c>
    </row>
    <row r="77" spans="1:17" ht="14" customHeight="1" thickBot="1">
      <c r="A77" s="556"/>
      <c r="B77" s="573" t="s">
        <v>0</v>
      </c>
      <c r="C77" s="573" t="s">
        <v>27</v>
      </c>
      <c r="D77" s="573" t="s">
        <v>466</v>
      </c>
      <c r="E77" s="573" t="s">
        <v>3</v>
      </c>
      <c r="F77" s="573" t="s">
        <v>4</v>
      </c>
      <c r="G77" s="573" t="s">
        <v>5</v>
      </c>
      <c r="H77" s="573" t="s">
        <v>777</v>
      </c>
      <c r="I77" s="556"/>
      <c r="J77" s="573" t="s">
        <v>778</v>
      </c>
      <c r="K77" s="573" t="s">
        <v>779</v>
      </c>
      <c r="L77" s="573" t="s">
        <v>780</v>
      </c>
      <c r="M77" s="573" t="s">
        <v>781</v>
      </c>
      <c r="N77" s="573" t="s">
        <v>782</v>
      </c>
      <c r="O77" s="573" t="s">
        <v>783</v>
      </c>
      <c r="P77" s="573" t="s">
        <v>784</v>
      </c>
      <c r="Q77" s="573" t="s">
        <v>785</v>
      </c>
    </row>
    <row r="78" spans="1:17" ht="14" customHeight="1">
      <c r="A78" s="558"/>
      <c r="B78" s="574">
        <v>1</v>
      </c>
      <c r="C78" s="565" t="s">
        <v>850</v>
      </c>
      <c r="D78" s="566"/>
      <c r="E78" s="566" t="s">
        <v>290</v>
      </c>
      <c r="F78" s="566">
        <v>257</v>
      </c>
      <c r="G78" s="565" t="s">
        <v>790</v>
      </c>
      <c r="H78" s="566">
        <v>1380</v>
      </c>
      <c r="I78" s="558"/>
      <c r="J78" s="566">
        <v>240</v>
      </c>
      <c r="K78" s="566">
        <v>240</v>
      </c>
      <c r="L78" s="566">
        <v>180</v>
      </c>
      <c r="M78" s="566">
        <v>180</v>
      </c>
      <c r="N78" s="566">
        <v>180</v>
      </c>
      <c r="O78" s="566">
        <v>360</v>
      </c>
      <c r="P78" s="566"/>
      <c r="Q78" s="566"/>
    </row>
    <row r="79" spans="1:17" ht="14" customHeight="1">
      <c r="A79" s="558"/>
      <c r="B79" s="574">
        <v>2</v>
      </c>
      <c r="C79" s="565" t="s">
        <v>851</v>
      </c>
      <c r="D79" s="566"/>
      <c r="E79" s="566" t="s">
        <v>852</v>
      </c>
      <c r="F79" s="566">
        <v>574</v>
      </c>
      <c r="G79" s="565" t="s">
        <v>853</v>
      </c>
      <c r="H79" s="566">
        <v>1372</v>
      </c>
      <c r="I79" s="558"/>
      <c r="J79" s="566">
        <v>240</v>
      </c>
      <c r="K79" s="566">
        <v>240</v>
      </c>
      <c r="L79" s="566">
        <v>180</v>
      </c>
      <c r="M79" s="566">
        <v>180</v>
      </c>
      <c r="N79" s="566">
        <v>180</v>
      </c>
      <c r="O79" s="566">
        <v>352</v>
      </c>
      <c r="P79" s="566"/>
      <c r="Q79" s="566"/>
    </row>
    <row r="80" spans="1:17" ht="14" customHeight="1">
      <c r="A80" s="558"/>
      <c r="B80" s="574">
        <v>3</v>
      </c>
      <c r="C80" s="565" t="s">
        <v>854</v>
      </c>
      <c r="D80" s="566"/>
      <c r="E80" s="566" t="s">
        <v>290</v>
      </c>
      <c r="F80" s="566">
        <v>686</v>
      </c>
      <c r="G80" s="565" t="s">
        <v>855</v>
      </c>
      <c r="H80" s="566">
        <v>1292</v>
      </c>
      <c r="I80" s="558"/>
      <c r="J80" s="566">
        <v>240</v>
      </c>
      <c r="K80" s="566">
        <v>240</v>
      </c>
      <c r="L80" s="566">
        <v>180</v>
      </c>
      <c r="M80" s="566">
        <v>180</v>
      </c>
      <c r="N80" s="566">
        <v>180</v>
      </c>
      <c r="O80" s="566">
        <v>272</v>
      </c>
      <c r="P80" s="566"/>
      <c r="Q80" s="566"/>
    </row>
    <row r="81" spans="1:17" ht="14" customHeight="1">
      <c r="A81" s="558"/>
      <c r="B81" s="574">
        <v>4</v>
      </c>
      <c r="C81" s="565" t="s">
        <v>856</v>
      </c>
      <c r="D81" s="566"/>
      <c r="E81" s="566" t="s">
        <v>290</v>
      </c>
      <c r="F81" s="566">
        <v>257</v>
      </c>
      <c r="G81" s="565" t="s">
        <v>790</v>
      </c>
      <c r="H81" s="566">
        <v>1020</v>
      </c>
      <c r="I81" s="558"/>
      <c r="J81" s="566">
        <v>240</v>
      </c>
      <c r="K81" s="566">
        <v>240</v>
      </c>
      <c r="L81" s="566">
        <v>180</v>
      </c>
      <c r="M81" s="566">
        <v>180</v>
      </c>
      <c r="N81" s="566">
        <v>180</v>
      </c>
      <c r="O81" s="566">
        <v>0</v>
      </c>
      <c r="P81" s="566"/>
      <c r="Q81" s="566"/>
    </row>
    <row r="82" spans="1:17" ht="14" customHeight="1">
      <c r="A82" s="558"/>
      <c r="B82" s="574">
        <v>5</v>
      </c>
      <c r="C82" s="565" t="s">
        <v>857</v>
      </c>
      <c r="D82" s="566"/>
      <c r="E82" s="566" t="s">
        <v>290</v>
      </c>
      <c r="F82" s="566">
        <v>48</v>
      </c>
      <c r="G82" s="565" t="s">
        <v>805</v>
      </c>
      <c r="H82" s="566">
        <v>639</v>
      </c>
      <c r="I82" s="558"/>
      <c r="J82" s="566" t="s">
        <v>858</v>
      </c>
      <c r="K82" s="566">
        <v>240</v>
      </c>
      <c r="L82" s="566" t="s">
        <v>859</v>
      </c>
      <c r="M82" s="566">
        <v>180</v>
      </c>
      <c r="N82" s="566">
        <v>180</v>
      </c>
      <c r="O82" s="566"/>
      <c r="P82" s="566"/>
      <c r="Q82" s="566"/>
    </row>
    <row r="85" spans="1:17" ht="18" customHeight="1" thickBot="1">
      <c r="A85" s="508"/>
      <c r="B85" s="508" t="s">
        <v>860</v>
      </c>
    </row>
    <row r="86" spans="1:17" ht="14" customHeight="1" thickBot="1">
      <c r="A86" s="556"/>
      <c r="B86" s="573" t="s">
        <v>0</v>
      </c>
      <c r="C86" s="573" t="s">
        <v>27</v>
      </c>
      <c r="D86" s="573" t="s">
        <v>466</v>
      </c>
      <c r="E86" s="573" t="s">
        <v>3</v>
      </c>
      <c r="F86" s="573" t="s">
        <v>4</v>
      </c>
      <c r="G86" s="573" t="s">
        <v>5</v>
      </c>
      <c r="H86" s="573" t="s">
        <v>777</v>
      </c>
      <c r="I86" s="556"/>
      <c r="J86" s="573" t="s">
        <v>778</v>
      </c>
      <c r="K86" s="573" t="s">
        <v>779</v>
      </c>
      <c r="L86" s="573" t="s">
        <v>780</v>
      </c>
      <c r="M86" s="573" t="s">
        <v>781</v>
      </c>
      <c r="N86" s="573" t="s">
        <v>782</v>
      </c>
      <c r="O86" s="573" t="s">
        <v>783</v>
      </c>
      <c r="P86" s="573" t="s">
        <v>784</v>
      </c>
      <c r="Q86" s="573" t="s">
        <v>785</v>
      </c>
    </row>
    <row r="87" spans="1:17" ht="14" customHeight="1">
      <c r="A87" s="558"/>
      <c r="B87" s="574">
        <v>1</v>
      </c>
      <c r="C87" s="565" t="s">
        <v>861</v>
      </c>
      <c r="D87" s="566"/>
      <c r="E87" s="566" t="s">
        <v>290</v>
      </c>
      <c r="F87" s="566">
        <v>77</v>
      </c>
      <c r="G87" s="565" t="s">
        <v>824</v>
      </c>
      <c r="H87" s="566">
        <v>517</v>
      </c>
      <c r="I87" s="558"/>
      <c r="J87" s="566">
        <v>158</v>
      </c>
      <c r="K87" s="566">
        <v>120</v>
      </c>
      <c r="L87" s="566">
        <v>119</v>
      </c>
      <c r="M87" s="566">
        <v>120</v>
      </c>
      <c r="N87" s="566"/>
      <c r="O87" s="566"/>
      <c r="P87" s="566"/>
      <c r="Q87" s="566"/>
    </row>
    <row r="88" spans="1:17" ht="14" customHeight="1">
      <c r="A88" s="558"/>
      <c r="B88" s="574">
        <v>2</v>
      </c>
      <c r="C88" s="565" t="s">
        <v>827</v>
      </c>
      <c r="D88" s="566"/>
      <c r="E88" s="566" t="s">
        <v>290</v>
      </c>
      <c r="F88" s="566">
        <v>257</v>
      </c>
      <c r="G88" s="565" t="s">
        <v>790</v>
      </c>
      <c r="H88" s="566">
        <v>515</v>
      </c>
      <c r="I88" s="558"/>
      <c r="J88" s="566">
        <v>155</v>
      </c>
      <c r="K88" s="566">
        <v>120</v>
      </c>
      <c r="L88" s="566">
        <v>120</v>
      </c>
      <c r="M88" s="566">
        <v>120</v>
      </c>
      <c r="N88" s="566"/>
      <c r="O88" s="566"/>
      <c r="P88" s="566"/>
      <c r="Q88" s="566"/>
    </row>
    <row r="89" spans="1:17" ht="14" customHeight="1">
      <c r="A89" s="558"/>
      <c r="B89" s="574">
        <v>3</v>
      </c>
      <c r="C89" s="565" t="s">
        <v>862</v>
      </c>
      <c r="D89" s="566"/>
      <c r="E89" s="566" t="s">
        <v>839</v>
      </c>
      <c r="F89" s="566">
        <v>780</v>
      </c>
      <c r="G89" s="565" t="s">
        <v>863</v>
      </c>
      <c r="H89" s="566">
        <v>494</v>
      </c>
      <c r="I89" s="558"/>
      <c r="J89" s="566">
        <v>134</v>
      </c>
      <c r="K89" s="566">
        <v>120</v>
      </c>
      <c r="L89" s="566">
        <v>120</v>
      </c>
      <c r="M89" s="566">
        <v>120</v>
      </c>
      <c r="N89" s="566"/>
      <c r="O89" s="566"/>
      <c r="P89" s="566"/>
      <c r="Q89" s="566"/>
    </row>
    <row r="90" spans="1:17" ht="14" customHeight="1">
      <c r="A90" s="558"/>
      <c r="B90" s="574">
        <v>4</v>
      </c>
      <c r="C90" s="565" t="s">
        <v>833</v>
      </c>
      <c r="D90" s="566"/>
      <c r="E90" s="566" t="s">
        <v>786</v>
      </c>
      <c r="F90" s="566">
        <v>137</v>
      </c>
      <c r="G90" s="565" t="s">
        <v>787</v>
      </c>
      <c r="H90" s="566">
        <v>488</v>
      </c>
      <c r="I90" s="558"/>
      <c r="J90" s="566">
        <v>132</v>
      </c>
      <c r="K90" s="566">
        <v>120</v>
      </c>
      <c r="L90" s="566">
        <v>120</v>
      </c>
      <c r="M90" s="566">
        <v>116</v>
      </c>
      <c r="N90" s="566"/>
      <c r="O90" s="566"/>
      <c r="P90" s="566"/>
      <c r="Q90" s="566"/>
    </row>
    <row r="91" spans="1:17" ht="14" customHeight="1">
      <c r="A91" s="558"/>
      <c r="B91" s="574">
        <v>5</v>
      </c>
      <c r="C91" s="565" t="s">
        <v>864</v>
      </c>
      <c r="D91" s="566"/>
      <c r="E91" s="566" t="s">
        <v>246</v>
      </c>
      <c r="F91" s="566">
        <v>797</v>
      </c>
      <c r="G91" s="565" t="s">
        <v>865</v>
      </c>
      <c r="H91" s="566">
        <v>342</v>
      </c>
      <c r="I91" s="558"/>
      <c r="J91" s="566">
        <v>36</v>
      </c>
      <c r="K91" s="566">
        <v>81</v>
      </c>
      <c r="L91" s="566">
        <v>106</v>
      </c>
      <c r="M91" s="566">
        <v>119</v>
      </c>
      <c r="N91" s="566"/>
      <c r="O91" s="566"/>
      <c r="P91" s="566"/>
      <c r="Q91" s="566"/>
    </row>
    <row r="92" spans="1:17" ht="14" customHeight="1">
      <c r="A92" s="558"/>
      <c r="B92" s="574">
        <v>6</v>
      </c>
      <c r="C92" s="565" t="s">
        <v>866</v>
      </c>
      <c r="D92" s="566"/>
      <c r="E92" s="566" t="s">
        <v>290</v>
      </c>
      <c r="F92" s="566">
        <v>426</v>
      </c>
      <c r="G92" s="565" t="s">
        <v>867</v>
      </c>
      <c r="H92" s="566">
        <v>297</v>
      </c>
      <c r="I92" s="558"/>
      <c r="J92" s="566">
        <v>7</v>
      </c>
      <c r="K92" s="566">
        <v>83</v>
      </c>
      <c r="L92" s="566">
        <v>88</v>
      </c>
      <c r="M92" s="566">
        <v>119</v>
      </c>
      <c r="N92" s="566"/>
      <c r="O92" s="566"/>
      <c r="P92" s="566"/>
      <c r="Q92" s="566"/>
    </row>
    <row r="95" spans="1:17" ht="18" customHeight="1" thickBot="1">
      <c r="A95" s="508"/>
      <c r="B95" s="508" t="s">
        <v>868</v>
      </c>
    </row>
    <row r="96" spans="1:17" ht="14" customHeight="1" thickBot="1">
      <c r="A96" s="556"/>
      <c r="B96" s="573" t="s">
        <v>0</v>
      </c>
      <c r="C96" s="573" t="s">
        <v>27</v>
      </c>
      <c r="D96" s="573" t="s">
        <v>466</v>
      </c>
      <c r="E96" s="573" t="s">
        <v>3</v>
      </c>
      <c r="F96" s="573" t="s">
        <v>4</v>
      </c>
      <c r="G96" s="573" t="s">
        <v>5</v>
      </c>
      <c r="H96" s="573" t="s">
        <v>777</v>
      </c>
      <c r="I96" s="556"/>
      <c r="J96" s="573" t="s">
        <v>778</v>
      </c>
      <c r="K96" s="573" t="s">
        <v>779</v>
      </c>
      <c r="L96" s="573" t="s">
        <v>780</v>
      </c>
      <c r="M96" s="573" t="s">
        <v>781</v>
      </c>
      <c r="N96" s="573" t="s">
        <v>782</v>
      </c>
      <c r="O96" s="573" t="s">
        <v>783</v>
      </c>
      <c r="P96" s="573" t="s">
        <v>784</v>
      </c>
      <c r="Q96" s="573" t="s">
        <v>785</v>
      </c>
    </row>
    <row r="97" spans="1:17" ht="14" customHeight="1">
      <c r="A97" s="558"/>
      <c r="B97" s="574">
        <v>1</v>
      </c>
      <c r="C97" s="565" t="s">
        <v>869</v>
      </c>
      <c r="D97" s="566"/>
      <c r="E97" s="566" t="s">
        <v>290</v>
      </c>
      <c r="F97" s="566">
        <v>48</v>
      </c>
      <c r="G97" s="565" t="s">
        <v>805</v>
      </c>
      <c r="H97" s="566">
        <v>860</v>
      </c>
      <c r="I97" s="558"/>
      <c r="J97" s="566">
        <v>180</v>
      </c>
      <c r="K97" s="566">
        <v>120</v>
      </c>
      <c r="L97" s="566">
        <v>120</v>
      </c>
      <c r="M97" s="566">
        <v>120</v>
      </c>
      <c r="N97" s="566">
        <v>120</v>
      </c>
      <c r="O97" s="566">
        <v>200</v>
      </c>
      <c r="P97" s="566"/>
      <c r="Q97" s="566"/>
    </row>
    <row r="98" spans="1:17" ht="14" customHeight="1">
      <c r="A98" s="558"/>
      <c r="B98" s="574">
        <v>2</v>
      </c>
      <c r="C98" s="565" t="s">
        <v>788</v>
      </c>
      <c r="D98" s="566"/>
      <c r="E98" s="566" t="s">
        <v>786</v>
      </c>
      <c r="F98" s="566">
        <v>137</v>
      </c>
      <c r="G98" s="565" t="s">
        <v>787</v>
      </c>
      <c r="H98" s="566">
        <v>774</v>
      </c>
      <c r="I98" s="558"/>
      <c r="J98" s="566">
        <v>180</v>
      </c>
      <c r="K98" s="566">
        <v>120</v>
      </c>
      <c r="L98" s="566">
        <v>120</v>
      </c>
      <c r="M98" s="566">
        <v>120</v>
      </c>
      <c r="N98" s="566">
        <v>120</v>
      </c>
      <c r="O98" s="566">
        <v>114</v>
      </c>
      <c r="P98" s="566"/>
      <c r="Q98" s="566"/>
    </row>
    <row r="99" spans="1:17" ht="14" customHeight="1">
      <c r="A99" s="558"/>
      <c r="B99" s="574">
        <v>3</v>
      </c>
      <c r="C99" s="565" t="s">
        <v>795</v>
      </c>
      <c r="D99" s="566"/>
      <c r="E99" s="566" t="s">
        <v>277</v>
      </c>
      <c r="F99" s="566">
        <v>90</v>
      </c>
      <c r="G99" s="565" t="s">
        <v>796</v>
      </c>
      <c r="H99" s="566">
        <v>602</v>
      </c>
      <c r="I99" s="558"/>
      <c r="J99" s="566">
        <v>129</v>
      </c>
      <c r="K99" s="566">
        <v>113</v>
      </c>
      <c r="L99" s="566">
        <v>120</v>
      </c>
      <c r="M99" s="566">
        <v>120</v>
      </c>
      <c r="N99" s="566">
        <v>120</v>
      </c>
      <c r="O99" s="566"/>
      <c r="P99" s="566"/>
      <c r="Q99" s="566"/>
    </row>
    <row r="100" spans="1:17" ht="14" customHeight="1">
      <c r="A100" s="558"/>
      <c r="B100" s="574">
        <v>4</v>
      </c>
      <c r="C100" s="565" t="s">
        <v>870</v>
      </c>
      <c r="D100" s="566" t="s">
        <v>14</v>
      </c>
      <c r="E100" s="566" t="s">
        <v>236</v>
      </c>
      <c r="F100" s="566">
        <v>698</v>
      </c>
      <c r="G100" s="565" t="s">
        <v>802</v>
      </c>
      <c r="H100" s="566">
        <v>601</v>
      </c>
      <c r="I100" s="558"/>
      <c r="J100" s="566">
        <v>180</v>
      </c>
      <c r="K100" s="566">
        <v>120</v>
      </c>
      <c r="L100" s="566">
        <v>120</v>
      </c>
      <c r="M100" s="566" t="s">
        <v>871</v>
      </c>
      <c r="N100" s="566" t="s">
        <v>872</v>
      </c>
      <c r="O100" s="566"/>
      <c r="P100" s="566"/>
      <c r="Q100" s="566"/>
    </row>
    <row r="101" spans="1:17" ht="14" customHeight="1">
      <c r="A101" s="558"/>
      <c r="B101" s="574">
        <v>5</v>
      </c>
      <c r="C101" s="565" t="s">
        <v>873</v>
      </c>
      <c r="D101" s="566"/>
      <c r="E101" s="566" t="s">
        <v>277</v>
      </c>
      <c r="F101" s="566">
        <v>90</v>
      </c>
      <c r="G101" s="565" t="s">
        <v>796</v>
      </c>
      <c r="H101" s="566">
        <v>566</v>
      </c>
      <c r="I101" s="558"/>
      <c r="J101" s="566" t="s">
        <v>874</v>
      </c>
      <c r="K101" s="566">
        <v>120</v>
      </c>
      <c r="L101" s="566">
        <v>120</v>
      </c>
      <c r="M101" s="566">
        <v>120</v>
      </c>
      <c r="N101" s="566">
        <v>108</v>
      </c>
      <c r="O101" s="566"/>
      <c r="P101" s="566"/>
      <c r="Q101" s="566"/>
    </row>
    <row r="102" spans="1:17" ht="14" customHeight="1">
      <c r="A102" s="558"/>
      <c r="B102" s="574">
        <v>6</v>
      </c>
      <c r="C102" s="565" t="s">
        <v>875</v>
      </c>
      <c r="D102" s="566"/>
      <c r="E102" s="566" t="s">
        <v>236</v>
      </c>
      <c r="F102" s="566">
        <v>698</v>
      </c>
      <c r="G102" s="565" t="s">
        <v>802</v>
      </c>
      <c r="H102" s="566">
        <v>552</v>
      </c>
      <c r="I102" s="558"/>
      <c r="J102" s="566">
        <v>180</v>
      </c>
      <c r="K102" s="566">
        <v>114</v>
      </c>
      <c r="L102" s="566" t="s">
        <v>876</v>
      </c>
      <c r="M102" s="566" t="s">
        <v>877</v>
      </c>
      <c r="N102" s="566">
        <v>120</v>
      </c>
      <c r="O102" s="566"/>
      <c r="P102" s="566"/>
      <c r="Q102" s="566"/>
    </row>
    <row r="103" spans="1:17" ht="14" customHeight="1">
      <c r="A103" s="558"/>
      <c r="B103" s="574">
        <v>0</v>
      </c>
      <c r="C103" s="565" t="s">
        <v>878</v>
      </c>
      <c r="D103" s="566"/>
      <c r="E103" s="566" t="s">
        <v>751</v>
      </c>
      <c r="F103" s="566">
        <v>1670</v>
      </c>
      <c r="G103" s="565" t="s">
        <v>835</v>
      </c>
      <c r="H103" s="566">
        <v>0</v>
      </c>
      <c r="I103" s="558"/>
      <c r="J103" s="566"/>
      <c r="K103" s="566"/>
      <c r="L103" s="566"/>
      <c r="M103" s="566"/>
      <c r="N103" s="566"/>
      <c r="O103" s="566"/>
      <c r="P103" s="566"/>
      <c r="Q103" s="566"/>
    </row>
    <row r="106" spans="1:17" ht="18" customHeight="1" thickBot="1">
      <c r="A106" s="508"/>
      <c r="B106" s="508" t="s">
        <v>879</v>
      </c>
    </row>
    <row r="107" spans="1:17" ht="14" customHeight="1" thickBot="1">
      <c r="A107" s="556"/>
      <c r="B107" s="573" t="s">
        <v>0</v>
      </c>
      <c r="C107" s="573" t="s">
        <v>27</v>
      </c>
      <c r="D107" s="573" t="s">
        <v>466</v>
      </c>
      <c r="E107" s="573" t="s">
        <v>3</v>
      </c>
      <c r="F107" s="573" t="s">
        <v>4</v>
      </c>
      <c r="G107" s="573" t="s">
        <v>5</v>
      </c>
      <c r="H107" s="573" t="s">
        <v>777</v>
      </c>
      <c r="I107" s="556"/>
      <c r="J107" s="573" t="s">
        <v>778</v>
      </c>
      <c r="K107" s="573" t="s">
        <v>779</v>
      </c>
      <c r="L107" s="573" t="s">
        <v>780</v>
      </c>
      <c r="M107" s="573" t="s">
        <v>781</v>
      </c>
      <c r="N107" s="573" t="s">
        <v>782</v>
      </c>
      <c r="O107" s="573" t="s">
        <v>783</v>
      </c>
      <c r="P107" s="573" t="s">
        <v>784</v>
      </c>
      <c r="Q107" s="573" t="s">
        <v>785</v>
      </c>
    </row>
    <row r="108" spans="1:17" ht="14" customHeight="1">
      <c r="A108" s="558"/>
      <c r="B108" s="574">
        <v>1</v>
      </c>
      <c r="C108" s="565" t="s">
        <v>880</v>
      </c>
      <c r="D108" s="566"/>
      <c r="E108" s="566" t="s">
        <v>290</v>
      </c>
      <c r="F108" s="566">
        <v>77</v>
      </c>
      <c r="G108" s="565" t="s">
        <v>824</v>
      </c>
      <c r="H108" s="566">
        <v>900</v>
      </c>
      <c r="I108" s="558"/>
      <c r="J108" s="566">
        <v>180</v>
      </c>
      <c r="K108" s="566">
        <v>120</v>
      </c>
      <c r="L108" s="566">
        <v>240</v>
      </c>
      <c r="M108" s="566"/>
      <c r="N108" s="566"/>
      <c r="O108" s="566">
        <v>360</v>
      </c>
      <c r="P108" s="566"/>
      <c r="Q108" s="566"/>
    </row>
    <row r="109" spans="1:17" ht="14" customHeight="1">
      <c r="A109" s="558"/>
      <c r="B109" s="574">
        <v>2</v>
      </c>
      <c r="C109" s="565" t="s">
        <v>861</v>
      </c>
      <c r="D109" s="566"/>
      <c r="E109" s="566" t="s">
        <v>290</v>
      </c>
      <c r="F109" s="566">
        <v>77</v>
      </c>
      <c r="G109" s="565" t="s">
        <v>824</v>
      </c>
      <c r="H109" s="566">
        <v>890</v>
      </c>
      <c r="I109" s="558"/>
      <c r="J109" s="566">
        <v>180</v>
      </c>
      <c r="K109" s="566">
        <v>120</v>
      </c>
      <c r="L109" s="566">
        <v>240</v>
      </c>
      <c r="M109" s="566"/>
      <c r="N109" s="566"/>
      <c r="O109" s="566">
        <v>350</v>
      </c>
      <c r="P109" s="566"/>
      <c r="Q109" s="566"/>
    </row>
    <row r="110" spans="1:17" ht="14" customHeight="1">
      <c r="A110" s="558"/>
      <c r="B110" s="574">
        <v>3</v>
      </c>
      <c r="C110" s="565" t="s">
        <v>881</v>
      </c>
      <c r="D110" s="566"/>
      <c r="E110" s="566" t="s">
        <v>290</v>
      </c>
      <c r="F110" s="566">
        <v>257</v>
      </c>
      <c r="G110" s="565" t="s">
        <v>790</v>
      </c>
      <c r="H110" s="566">
        <v>787</v>
      </c>
      <c r="I110" s="558"/>
      <c r="J110" s="566">
        <v>180</v>
      </c>
      <c r="K110" s="566">
        <v>120</v>
      </c>
      <c r="L110" s="566">
        <v>240</v>
      </c>
      <c r="M110" s="566"/>
      <c r="N110" s="566"/>
      <c r="O110" s="566">
        <v>247</v>
      </c>
      <c r="P110" s="566"/>
      <c r="Q110" s="566"/>
    </row>
    <row r="111" spans="1:17" ht="14" customHeight="1">
      <c r="A111" s="558"/>
      <c r="B111" s="574">
        <v>4</v>
      </c>
      <c r="C111" s="565" t="s">
        <v>831</v>
      </c>
      <c r="D111" s="566"/>
      <c r="E111" s="566" t="s">
        <v>246</v>
      </c>
      <c r="F111" s="566">
        <v>612</v>
      </c>
      <c r="G111" s="565" t="s">
        <v>792</v>
      </c>
      <c r="H111" s="566">
        <v>753</v>
      </c>
      <c r="I111" s="558"/>
      <c r="J111" s="566">
        <v>180</v>
      </c>
      <c r="K111" s="566">
        <v>120</v>
      </c>
      <c r="L111" s="566">
        <v>240</v>
      </c>
      <c r="M111" s="566"/>
      <c r="N111" s="566"/>
      <c r="O111" s="566">
        <v>213</v>
      </c>
      <c r="P111" s="566"/>
      <c r="Q111" s="566"/>
    </row>
    <row r="112" spans="1:17" ht="14" customHeight="1">
      <c r="A112" s="558"/>
      <c r="B112" s="574">
        <v>5</v>
      </c>
      <c r="C112" s="565" t="s">
        <v>834</v>
      </c>
      <c r="D112" s="566"/>
      <c r="E112" s="566" t="s">
        <v>751</v>
      </c>
      <c r="F112" s="566">
        <v>1670</v>
      </c>
      <c r="G112" s="565" t="s">
        <v>835</v>
      </c>
      <c r="H112" s="566">
        <v>482</v>
      </c>
      <c r="I112" s="558"/>
      <c r="J112" s="566">
        <v>180</v>
      </c>
      <c r="K112" s="566">
        <v>120</v>
      </c>
      <c r="L112" s="566">
        <v>182</v>
      </c>
      <c r="M112" s="566"/>
      <c r="N112" s="566"/>
      <c r="O112" s="566"/>
      <c r="P112" s="566"/>
      <c r="Q112" s="566"/>
    </row>
    <row r="113" spans="1:17" ht="14" customHeight="1">
      <c r="A113" s="558"/>
      <c r="B113" s="574">
        <v>6</v>
      </c>
      <c r="C113" s="565" t="s">
        <v>882</v>
      </c>
      <c r="D113" s="566"/>
      <c r="E113" s="566" t="s">
        <v>277</v>
      </c>
      <c r="F113" s="566">
        <v>1630</v>
      </c>
      <c r="G113" s="565" t="s">
        <v>883</v>
      </c>
      <c r="H113" s="566">
        <v>321</v>
      </c>
      <c r="I113" s="558"/>
      <c r="J113" s="566">
        <v>180</v>
      </c>
      <c r="K113" s="566">
        <v>120</v>
      </c>
      <c r="L113" s="566">
        <v>21</v>
      </c>
      <c r="M113" s="566"/>
      <c r="N113" s="566"/>
      <c r="O113" s="566"/>
      <c r="P113" s="566"/>
      <c r="Q113" s="566"/>
    </row>
    <row r="116" spans="1:17" ht="18" customHeight="1" thickBot="1">
      <c r="A116" s="508"/>
      <c r="B116" s="508" t="s">
        <v>884</v>
      </c>
    </row>
    <row r="117" spans="1:17" ht="14" customHeight="1" thickBot="1">
      <c r="A117" s="556"/>
      <c r="B117" s="573" t="s">
        <v>0</v>
      </c>
      <c r="C117" s="573" t="s">
        <v>27</v>
      </c>
      <c r="D117" s="573" t="s">
        <v>466</v>
      </c>
      <c r="E117" s="573" t="s">
        <v>3</v>
      </c>
      <c r="F117" s="573" t="s">
        <v>4</v>
      </c>
      <c r="G117" s="573" t="s">
        <v>5</v>
      </c>
      <c r="H117" s="573" t="s">
        <v>777</v>
      </c>
      <c r="I117" s="556"/>
      <c r="J117" s="573" t="s">
        <v>778</v>
      </c>
      <c r="K117" s="573" t="s">
        <v>779</v>
      </c>
      <c r="L117" s="573" t="s">
        <v>780</v>
      </c>
      <c r="M117" s="573" t="s">
        <v>781</v>
      </c>
      <c r="N117" s="573" t="s">
        <v>782</v>
      </c>
      <c r="O117" s="573" t="s">
        <v>783</v>
      </c>
      <c r="P117" s="573" t="s">
        <v>784</v>
      </c>
      <c r="Q117" s="573" t="s">
        <v>785</v>
      </c>
    </row>
    <row r="118" spans="1:17" ht="14" customHeight="1">
      <c r="A118" s="558"/>
      <c r="B118" s="574">
        <v>1</v>
      </c>
      <c r="C118" s="565" t="s">
        <v>864</v>
      </c>
      <c r="D118" s="566"/>
      <c r="E118" s="566" t="s">
        <v>246</v>
      </c>
      <c r="F118" s="566">
        <v>797</v>
      </c>
      <c r="G118" s="565" t="s">
        <v>865</v>
      </c>
      <c r="H118" s="566">
        <v>520</v>
      </c>
      <c r="I118" s="558"/>
      <c r="J118" s="566">
        <v>160</v>
      </c>
      <c r="K118" s="566">
        <v>120</v>
      </c>
      <c r="L118" s="566">
        <v>120</v>
      </c>
      <c r="M118" s="566">
        <v>120</v>
      </c>
      <c r="N118" s="566"/>
      <c r="O118" s="566"/>
      <c r="P118" s="566"/>
      <c r="Q118" s="566"/>
    </row>
    <row r="119" spans="1:17" ht="14" customHeight="1">
      <c r="A119" s="558"/>
      <c r="B119" s="574">
        <v>2</v>
      </c>
      <c r="C119" s="565" t="s">
        <v>795</v>
      </c>
      <c r="D119" s="566"/>
      <c r="E119" s="566" t="s">
        <v>277</v>
      </c>
      <c r="F119" s="566">
        <v>90</v>
      </c>
      <c r="G119" s="565" t="s">
        <v>796</v>
      </c>
      <c r="H119" s="566">
        <v>495</v>
      </c>
      <c r="I119" s="558"/>
      <c r="J119" s="566">
        <v>144</v>
      </c>
      <c r="K119" s="566">
        <v>120</v>
      </c>
      <c r="L119" s="566">
        <v>120</v>
      </c>
      <c r="M119" s="566">
        <v>111</v>
      </c>
      <c r="N119" s="566"/>
      <c r="O119" s="566"/>
      <c r="P119" s="566"/>
      <c r="Q119" s="566"/>
    </row>
    <row r="120" spans="1:17" ht="14" customHeight="1">
      <c r="A120" s="558"/>
      <c r="B120" s="574">
        <v>3</v>
      </c>
      <c r="C120" s="565" t="s">
        <v>861</v>
      </c>
      <c r="D120" s="566"/>
      <c r="E120" s="566" t="s">
        <v>290</v>
      </c>
      <c r="F120" s="566">
        <v>77</v>
      </c>
      <c r="G120" s="565" t="s">
        <v>824</v>
      </c>
      <c r="H120" s="566">
        <v>483</v>
      </c>
      <c r="I120" s="558"/>
      <c r="J120" s="566">
        <v>146</v>
      </c>
      <c r="K120" s="566">
        <v>97</v>
      </c>
      <c r="L120" s="566">
        <v>120</v>
      </c>
      <c r="M120" s="566">
        <v>120</v>
      </c>
      <c r="N120" s="566"/>
      <c r="O120" s="566"/>
      <c r="P120" s="566"/>
      <c r="Q120" s="566"/>
    </row>
    <row r="121" spans="1:17" ht="14" customHeight="1">
      <c r="A121" s="558"/>
      <c r="B121" s="574">
        <v>4</v>
      </c>
      <c r="C121" s="565" t="s">
        <v>797</v>
      </c>
      <c r="D121" s="566"/>
      <c r="E121" s="566" t="s">
        <v>290</v>
      </c>
      <c r="F121" s="566">
        <v>257</v>
      </c>
      <c r="G121" s="565" t="s">
        <v>790</v>
      </c>
      <c r="H121" s="566">
        <v>469</v>
      </c>
      <c r="I121" s="558"/>
      <c r="J121" s="566">
        <v>109</v>
      </c>
      <c r="K121" s="566">
        <v>120</v>
      </c>
      <c r="L121" s="566">
        <v>120</v>
      </c>
      <c r="M121" s="566">
        <v>120</v>
      </c>
      <c r="N121" s="566"/>
      <c r="O121" s="566"/>
      <c r="P121" s="566"/>
      <c r="Q121" s="566"/>
    </row>
    <row r="122" spans="1:17" ht="14" customHeight="1">
      <c r="A122" s="558"/>
      <c r="B122" s="574">
        <v>5</v>
      </c>
      <c r="C122" s="565" t="s">
        <v>882</v>
      </c>
      <c r="D122" s="566"/>
      <c r="E122" s="566" t="s">
        <v>277</v>
      </c>
      <c r="F122" s="566">
        <v>1630</v>
      </c>
      <c r="G122" s="565" t="s">
        <v>883</v>
      </c>
      <c r="H122" s="566">
        <v>451</v>
      </c>
      <c r="I122" s="558"/>
      <c r="J122" s="566">
        <v>91</v>
      </c>
      <c r="K122" s="566">
        <v>120</v>
      </c>
      <c r="L122" s="566">
        <v>120</v>
      </c>
      <c r="M122" s="566">
        <v>120</v>
      </c>
      <c r="N122" s="566"/>
      <c r="O122" s="566"/>
      <c r="P122" s="566"/>
      <c r="Q122" s="566"/>
    </row>
    <row r="123" spans="1:17" ht="14" customHeight="1">
      <c r="A123" s="558"/>
      <c r="B123" s="574">
        <v>6</v>
      </c>
      <c r="C123" s="565" t="s">
        <v>885</v>
      </c>
      <c r="D123" s="566"/>
      <c r="E123" s="566" t="s">
        <v>277</v>
      </c>
      <c r="F123" s="566">
        <v>90</v>
      </c>
      <c r="G123" s="565" t="s">
        <v>796</v>
      </c>
      <c r="H123" s="566">
        <v>391</v>
      </c>
      <c r="I123" s="558"/>
      <c r="J123" s="566">
        <v>114</v>
      </c>
      <c r="K123" s="566">
        <v>73</v>
      </c>
      <c r="L123" s="566">
        <v>120</v>
      </c>
      <c r="M123" s="566">
        <v>84</v>
      </c>
      <c r="N123" s="566"/>
      <c r="O123" s="566"/>
      <c r="P123" s="566"/>
      <c r="Q123" s="566"/>
    </row>
    <row r="124" spans="1:17" ht="14" customHeight="1">
      <c r="A124" s="558"/>
      <c r="B124" s="574">
        <v>7</v>
      </c>
      <c r="C124" s="565" t="s">
        <v>881</v>
      </c>
      <c r="D124" s="566"/>
      <c r="E124" s="566" t="s">
        <v>290</v>
      </c>
      <c r="F124" s="566">
        <v>257</v>
      </c>
      <c r="G124" s="565" t="s">
        <v>790</v>
      </c>
      <c r="H124" s="566">
        <v>322</v>
      </c>
      <c r="I124" s="558"/>
      <c r="J124" s="566">
        <v>67</v>
      </c>
      <c r="K124" s="566">
        <v>70</v>
      </c>
      <c r="L124" s="566">
        <v>112</v>
      </c>
      <c r="M124" s="566">
        <v>73</v>
      </c>
      <c r="N124" s="566"/>
      <c r="O124" s="566"/>
      <c r="P124" s="566"/>
      <c r="Q124" s="566"/>
    </row>
    <row r="125" spans="1:17" ht="14" customHeight="1">
      <c r="A125" s="558"/>
      <c r="B125" s="574">
        <v>8</v>
      </c>
      <c r="C125" s="565" t="s">
        <v>886</v>
      </c>
      <c r="D125" s="566"/>
      <c r="E125" s="566" t="s">
        <v>277</v>
      </c>
      <c r="F125" s="566">
        <v>90</v>
      </c>
      <c r="G125" s="565" t="s">
        <v>796</v>
      </c>
      <c r="H125" s="566">
        <v>246</v>
      </c>
      <c r="I125" s="558"/>
      <c r="J125" s="566">
        <v>67</v>
      </c>
      <c r="K125" s="566">
        <v>69</v>
      </c>
      <c r="L125" s="566">
        <v>62</v>
      </c>
      <c r="M125" s="566">
        <v>48</v>
      </c>
      <c r="N125" s="566"/>
      <c r="O125" s="566"/>
      <c r="P125" s="566"/>
      <c r="Q125" s="566"/>
    </row>
    <row r="126" spans="1:17" ht="14" customHeight="1">
      <c r="A126" s="558"/>
      <c r="B126" s="574">
        <v>9</v>
      </c>
      <c r="C126" s="565" t="s">
        <v>880</v>
      </c>
      <c r="D126" s="566"/>
      <c r="E126" s="566" t="s">
        <v>290</v>
      </c>
      <c r="F126" s="566">
        <v>77</v>
      </c>
      <c r="G126" s="565" t="s">
        <v>824</v>
      </c>
      <c r="H126" s="566">
        <v>191</v>
      </c>
      <c r="I126" s="558"/>
      <c r="J126" s="566">
        <v>65</v>
      </c>
      <c r="K126" s="566" t="s">
        <v>887</v>
      </c>
      <c r="L126" s="566">
        <v>44</v>
      </c>
      <c r="M126" s="566">
        <v>77</v>
      </c>
      <c r="N126" s="566"/>
      <c r="O126" s="566"/>
      <c r="P126" s="566"/>
      <c r="Q126" s="566"/>
    </row>
    <row r="127" spans="1:17" ht="14" customHeight="1">
      <c r="A127" s="558"/>
      <c r="B127" s="574">
        <v>10</v>
      </c>
      <c r="C127" s="565" t="s">
        <v>888</v>
      </c>
      <c r="D127" s="566"/>
      <c r="E127" s="566" t="s">
        <v>277</v>
      </c>
      <c r="F127" s="566">
        <v>90</v>
      </c>
      <c r="G127" s="565" t="s">
        <v>796</v>
      </c>
      <c r="H127" s="566" t="s">
        <v>889</v>
      </c>
      <c r="I127" s="558"/>
      <c r="J127" s="566">
        <v>50</v>
      </c>
      <c r="K127" s="566">
        <v>40</v>
      </c>
      <c r="L127" s="566">
        <v>7</v>
      </c>
      <c r="M127" s="566"/>
      <c r="N127" s="566"/>
      <c r="O127" s="566"/>
      <c r="P127" s="566"/>
      <c r="Q127" s="566"/>
    </row>
    <row r="130" spans="1:17" ht="18" customHeight="1" thickBot="1">
      <c r="A130" s="508"/>
      <c r="B130" s="508" t="s">
        <v>890</v>
      </c>
    </row>
    <row r="131" spans="1:17" ht="14" customHeight="1" thickBot="1">
      <c r="A131" s="556"/>
      <c r="B131" s="573" t="s">
        <v>0</v>
      </c>
      <c r="C131" s="573" t="s">
        <v>27</v>
      </c>
      <c r="D131" s="573" t="s">
        <v>466</v>
      </c>
      <c r="E131" s="573" t="s">
        <v>3</v>
      </c>
      <c r="F131" s="573" t="s">
        <v>4</v>
      </c>
      <c r="G131" s="573" t="s">
        <v>5</v>
      </c>
      <c r="H131" s="573" t="s">
        <v>777</v>
      </c>
      <c r="I131" s="556"/>
      <c r="J131" s="573" t="s">
        <v>778</v>
      </c>
      <c r="K131" s="573" t="s">
        <v>779</v>
      </c>
      <c r="L131" s="573" t="s">
        <v>780</v>
      </c>
      <c r="M131" s="573" t="s">
        <v>781</v>
      </c>
      <c r="N131" s="573" t="s">
        <v>782</v>
      </c>
      <c r="O131" s="573" t="s">
        <v>783</v>
      </c>
      <c r="P131" s="573" t="s">
        <v>784</v>
      </c>
      <c r="Q131" s="573" t="s">
        <v>785</v>
      </c>
    </row>
    <row r="132" spans="1:17" ht="14" customHeight="1">
      <c r="A132" s="558"/>
      <c r="B132" s="574">
        <v>1</v>
      </c>
      <c r="C132" s="565" t="s">
        <v>797</v>
      </c>
      <c r="D132" s="566"/>
      <c r="E132" s="566" t="s">
        <v>290</v>
      </c>
      <c r="F132" s="566">
        <v>257</v>
      </c>
      <c r="G132" s="565" t="s">
        <v>790</v>
      </c>
      <c r="H132" s="566">
        <v>374</v>
      </c>
      <c r="I132" s="558"/>
      <c r="J132" s="566">
        <v>134</v>
      </c>
      <c r="K132" s="566">
        <v>60</v>
      </c>
      <c r="L132" s="566">
        <v>60</v>
      </c>
      <c r="M132" s="566">
        <v>60</v>
      </c>
      <c r="N132" s="566">
        <v>60</v>
      </c>
      <c r="O132" s="566"/>
      <c r="P132" s="566"/>
      <c r="Q132" s="566"/>
    </row>
    <row r="133" spans="1:17" ht="14" customHeight="1">
      <c r="A133" s="558"/>
      <c r="B133" s="574">
        <v>2</v>
      </c>
      <c r="C133" s="565" t="s">
        <v>812</v>
      </c>
      <c r="D133" s="566" t="s">
        <v>16</v>
      </c>
      <c r="E133" s="566" t="s">
        <v>290</v>
      </c>
      <c r="F133" s="566">
        <v>257</v>
      </c>
      <c r="G133" s="565" t="s">
        <v>790</v>
      </c>
      <c r="H133" s="566">
        <v>335</v>
      </c>
      <c r="I133" s="558"/>
      <c r="J133" s="566">
        <v>95</v>
      </c>
      <c r="K133" s="566">
        <v>60</v>
      </c>
      <c r="L133" s="566">
        <v>60</v>
      </c>
      <c r="M133" s="566">
        <v>60</v>
      </c>
      <c r="N133" s="566">
        <v>60</v>
      </c>
      <c r="O133" s="566"/>
      <c r="P133" s="566"/>
      <c r="Q133" s="566"/>
    </row>
    <row r="134" spans="1:17" ht="14" customHeight="1">
      <c r="A134" s="558"/>
      <c r="B134" s="574">
        <v>3</v>
      </c>
      <c r="C134" s="565" t="s">
        <v>891</v>
      </c>
      <c r="D134" s="566"/>
      <c r="E134" s="566" t="s">
        <v>236</v>
      </c>
      <c r="F134" s="566">
        <v>698</v>
      </c>
      <c r="G134" s="565" t="s">
        <v>802</v>
      </c>
      <c r="H134" s="566">
        <v>329</v>
      </c>
      <c r="I134" s="558"/>
      <c r="J134" s="566">
        <v>89</v>
      </c>
      <c r="K134" s="566">
        <v>60</v>
      </c>
      <c r="L134" s="566">
        <v>60</v>
      </c>
      <c r="M134" s="566">
        <v>60</v>
      </c>
      <c r="N134" s="566">
        <v>60</v>
      </c>
      <c r="O134" s="566"/>
      <c r="P134" s="566"/>
      <c r="Q134" s="566"/>
    </row>
    <row r="135" spans="1:17" ht="14" customHeight="1">
      <c r="A135" s="558"/>
      <c r="B135" s="574">
        <v>4</v>
      </c>
      <c r="C135" s="565" t="s">
        <v>850</v>
      </c>
      <c r="D135" s="566"/>
      <c r="E135" s="566" t="s">
        <v>290</v>
      </c>
      <c r="F135" s="566">
        <v>257</v>
      </c>
      <c r="G135" s="565" t="s">
        <v>790</v>
      </c>
      <c r="H135" s="566">
        <v>325</v>
      </c>
      <c r="I135" s="558"/>
      <c r="J135" s="566">
        <v>85</v>
      </c>
      <c r="K135" s="566">
        <v>60</v>
      </c>
      <c r="L135" s="566">
        <v>60</v>
      </c>
      <c r="M135" s="566">
        <v>60</v>
      </c>
      <c r="N135" s="566">
        <v>60</v>
      </c>
      <c r="O135" s="566"/>
      <c r="P135" s="566"/>
      <c r="Q135" s="566"/>
    </row>
    <row r="136" spans="1:17" ht="14" customHeight="1">
      <c r="A136" s="558"/>
      <c r="B136" s="574">
        <v>5</v>
      </c>
      <c r="C136" s="565" t="s">
        <v>793</v>
      </c>
      <c r="D136" s="566"/>
      <c r="E136" s="566" t="s">
        <v>246</v>
      </c>
      <c r="F136" s="566">
        <v>68</v>
      </c>
      <c r="G136" s="565" t="s">
        <v>794</v>
      </c>
      <c r="H136" s="566">
        <v>320</v>
      </c>
      <c r="I136" s="558"/>
      <c r="J136" s="566">
        <v>80</v>
      </c>
      <c r="K136" s="566">
        <v>60</v>
      </c>
      <c r="L136" s="566">
        <v>60</v>
      </c>
      <c r="M136" s="566">
        <v>60</v>
      </c>
      <c r="N136" s="566">
        <v>60</v>
      </c>
      <c r="O136" s="566"/>
      <c r="P136" s="566"/>
      <c r="Q136" s="566"/>
    </row>
    <row r="137" spans="1:17" ht="14" customHeight="1">
      <c r="A137" s="558"/>
      <c r="B137" s="574">
        <v>6</v>
      </c>
      <c r="C137" s="565" t="s">
        <v>795</v>
      </c>
      <c r="D137" s="566"/>
      <c r="E137" s="566" t="s">
        <v>277</v>
      </c>
      <c r="F137" s="566">
        <v>90</v>
      </c>
      <c r="G137" s="565" t="s">
        <v>796</v>
      </c>
      <c r="H137" s="566">
        <v>314</v>
      </c>
      <c r="I137" s="558"/>
      <c r="J137" s="566">
        <v>74</v>
      </c>
      <c r="K137" s="566">
        <v>60</v>
      </c>
      <c r="L137" s="566">
        <v>60</v>
      </c>
      <c r="M137" s="566">
        <v>60</v>
      </c>
      <c r="N137" s="566">
        <v>60</v>
      </c>
      <c r="O137" s="566"/>
      <c r="P137" s="566"/>
      <c r="Q137" s="566"/>
    </row>
    <row r="138" spans="1:17" ht="14" customHeight="1">
      <c r="A138" s="558"/>
      <c r="B138" s="574">
        <v>7</v>
      </c>
      <c r="C138" s="565" t="s">
        <v>882</v>
      </c>
      <c r="D138" s="566"/>
      <c r="E138" s="566" t="s">
        <v>277</v>
      </c>
      <c r="F138" s="566">
        <v>1630</v>
      </c>
      <c r="G138" s="565" t="s">
        <v>883</v>
      </c>
      <c r="H138" s="566">
        <v>296</v>
      </c>
      <c r="I138" s="558"/>
      <c r="J138" s="566">
        <v>63</v>
      </c>
      <c r="K138" s="566">
        <v>55</v>
      </c>
      <c r="L138" s="566">
        <v>60</v>
      </c>
      <c r="M138" s="566">
        <v>58</v>
      </c>
      <c r="N138" s="566">
        <v>60</v>
      </c>
      <c r="O138" s="566"/>
      <c r="P138" s="566"/>
      <c r="Q138" s="566"/>
    </row>
    <row r="139" spans="1:17" ht="14" customHeight="1">
      <c r="A139" s="558"/>
      <c r="B139" s="574">
        <v>8</v>
      </c>
      <c r="C139" s="565" t="s">
        <v>886</v>
      </c>
      <c r="D139" s="566"/>
      <c r="E139" s="566" t="s">
        <v>277</v>
      </c>
      <c r="F139" s="566">
        <v>90</v>
      </c>
      <c r="G139" s="565" t="s">
        <v>796</v>
      </c>
      <c r="H139" s="566">
        <v>295</v>
      </c>
      <c r="I139" s="558"/>
      <c r="J139" s="566">
        <v>60</v>
      </c>
      <c r="K139" s="566">
        <v>60</v>
      </c>
      <c r="L139" s="566">
        <v>60</v>
      </c>
      <c r="M139" s="566">
        <v>55</v>
      </c>
      <c r="N139" s="566">
        <v>60</v>
      </c>
      <c r="O139" s="566"/>
      <c r="P139" s="566"/>
      <c r="Q139" s="566"/>
    </row>
    <row r="140" spans="1:17" ht="14" customHeight="1">
      <c r="A140" s="558"/>
      <c r="B140" s="574">
        <v>9</v>
      </c>
      <c r="C140" s="565" t="s">
        <v>885</v>
      </c>
      <c r="D140" s="566"/>
      <c r="E140" s="566" t="s">
        <v>277</v>
      </c>
      <c r="F140" s="566">
        <v>90</v>
      </c>
      <c r="G140" s="565" t="s">
        <v>796</v>
      </c>
      <c r="H140" s="566">
        <v>276</v>
      </c>
      <c r="I140" s="558"/>
      <c r="J140" s="566">
        <v>54</v>
      </c>
      <c r="K140" s="566">
        <v>60</v>
      </c>
      <c r="L140" s="566">
        <v>60</v>
      </c>
      <c r="M140" s="566">
        <v>51</v>
      </c>
      <c r="N140" s="566">
        <v>51</v>
      </c>
      <c r="O140" s="566"/>
      <c r="P140" s="566"/>
      <c r="Q140" s="566"/>
    </row>
    <row r="141" spans="1:17" ht="14" customHeight="1">
      <c r="A141" s="558"/>
      <c r="B141" s="574">
        <v>10</v>
      </c>
      <c r="C141" s="565" t="s">
        <v>888</v>
      </c>
      <c r="D141" s="566"/>
      <c r="E141" s="566" t="s">
        <v>277</v>
      </c>
      <c r="F141" s="566">
        <v>90</v>
      </c>
      <c r="G141" s="565" t="s">
        <v>796</v>
      </c>
      <c r="H141" s="566">
        <v>275</v>
      </c>
      <c r="I141" s="558"/>
      <c r="J141" s="566">
        <v>64</v>
      </c>
      <c r="K141" s="566">
        <v>60</v>
      </c>
      <c r="L141" s="566">
        <v>46</v>
      </c>
      <c r="M141" s="566">
        <v>60</v>
      </c>
      <c r="N141" s="566">
        <v>45</v>
      </c>
      <c r="O141" s="566"/>
      <c r="P141" s="566"/>
      <c r="Q141" s="566"/>
    </row>
    <row r="142" spans="1:17" ht="14" customHeight="1">
      <c r="A142" s="558"/>
      <c r="B142" s="574">
        <v>11</v>
      </c>
      <c r="C142" s="565" t="s">
        <v>804</v>
      </c>
      <c r="D142" s="566" t="s">
        <v>16</v>
      </c>
      <c r="E142" s="566" t="s">
        <v>290</v>
      </c>
      <c r="F142" s="566">
        <v>48</v>
      </c>
      <c r="G142" s="565" t="s">
        <v>805</v>
      </c>
      <c r="H142" s="566">
        <v>258</v>
      </c>
      <c r="I142" s="558"/>
      <c r="J142" s="566">
        <v>72</v>
      </c>
      <c r="K142" s="566">
        <v>49</v>
      </c>
      <c r="L142" s="566">
        <v>40</v>
      </c>
      <c r="M142" s="566">
        <v>45</v>
      </c>
      <c r="N142" s="566">
        <v>52</v>
      </c>
      <c r="O142" s="566"/>
      <c r="P142" s="566"/>
      <c r="Q142" s="566"/>
    </row>
    <row r="143" spans="1:17" ht="14" customHeight="1">
      <c r="A143" s="558"/>
      <c r="B143" s="574">
        <v>12</v>
      </c>
      <c r="C143" s="565" t="s">
        <v>851</v>
      </c>
      <c r="D143" s="566"/>
      <c r="E143" s="566" t="s">
        <v>852</v>
      </c>
      <c r="F143" s="566">
        <v>574</v>
      </c>
      <c r="G143" s="565" t="s">
        <v>853</v>
      </c>
      <c r="H143" s="566">
        <v>253</v>
      </c>
      <c r="I143" s="558"/>
      <c r="J143" s="566">
        <v>35</v>
      </c>
      <c r="K143" s="566">
        <v>60</v>
      </c>
      <c r="L143" s="566">
        <v>44</v>
      </c>
      <c r="M143" s="566">
        <v>54</v>
      </c>
      <c r="N143" s="566">
        <v>60</v>
      </c>
      <c r="O143" s="566"/>
      <c r="P143" s="566"/>
      <c r="Q143" s="566"/>
    </row>
    <row r="144" spans="1:17" ht="14" customHeight="1">
      <c r="A144" s="558"/>
      <c r="B144" s="574">
        <v>13</v>
      </c>
      <c r="C144" s="565" t="s">
        <v>799</v>
      </c>
      <c r="D144" s="566"/>
      <c r="E144" s="566" t="s">
        <v>751</v>
      </c>
      <c r="F144" s="566">
        <v>1677</v>
      </c>
      <c r="G144" s="565" t="s">
        <v>800</v>
      </c>
      <c r="H144" s="566">
        <v>232</v>
      </c>
      <c r="I144" s="558"/>
      <c r="J144" s="566">
        <v>32</v>
      </c>
      <c r="K144" s="566">
        <v>45</v>
      </c>
      <c r="L144" s="566">
        <v>51</v>
      </c>
      <c r="M144" s="566">
        <v>60</v>
      </c>
      <c r="N144" s="566">
        <v>44</v>
      </c>
      <c r="O144" s="566"/>
      <c r="P144" s="566"/>
      <c r="Q144" s="566"/>
    </row>
    <row r="147" spans="1:17" ht="18" customHeight="1" thickBot="1">
      <c r="A147" s="508"/>
      <c r="B147" s="508" t="s">
        <v>892</v>
      </c>
    </row>
    <row r="148" spans="1:17" ht="14" customHeight="1" thickBot="1">
      <c r="A148" s="556"/>
      <c r="B148" s="573" t="s">
        <v>0</v>
      </c>
      <c r="C148" s="573" t="s">
        <v>27</v>
      </c>
      <c r="D148" s="573" t="s">
        <v>466</v>
      </c>
      <c r="E148" s="573" t="s">
        <v>3</v>
      </c>
      <c r="F148" s="573" t="s">
        <v>4</v>
      </c>
      <c r="G148" s="573" t="s">
        <v>5</v>
      </c>
      <c r="H148" s="573" t="s">
        <v>777</v>
      </c>
      <c r="I148" s="556"/>
      <c r="J148" s="573" t="s">
        <v>778</v>
      </c>
      <c r="K148" s="573" t="s">
        <v>779</v>
      </c>
      <c r="L148" s="573" t="s">
        <v>780</v>
      </c>
      <c r="M148" s="573" t="s">
        <v>781</v>
      </c>
      <c r="N148" s="573" t="s">
        <v>782</v>
      </c>
      <c r="O148" s="573" t="s">
        <v>783</v>
      </c>
      <c r="P148" s="573" t="s">
        <v>784</v>
      </c>
      <c r="Q148" s="573" t="s">
        <v>785</v>
      </c>
    </row>
    <row r="149" spans="1:17" ht="14" customHeight="1">
      <c r="A149" s="558"/>
      <c r="B149" s="574">
        <v>1</v>
      </c>
      <c r="C149" s="565" t="s">
        <v>875</v>
      </c>
      <c r="D149" s="566"/>
      <c r="E149" s="566" t="s">
        <v>236</v>
      </c>
      <c r="F149" s="566">
        <v>698</v>
      </c>
      <c r="G149" s="565" t="s">
        <v>802</v>
      </c>
      <c r="H149" s="566">
        <v>462</v>
      </c>
      <c r="I149" s="558"/>
      <c r="J149" s="566">
        <v>180</v>
      </c>
      <c r="K149" s="566">
        <v>102</v>
      </c>
      <c r="L149" s="566">
        <v>180</v>
      </c>
      <c r="M149" s="566"/>
      <c r="N149" s="566"/>
      <c r="O149" s="566"/>
      <c r="P149" s="566"/>
      <c r="Q149" s="566"/>
    </row>
    <row r="150" spans="1:17" ht="14" customHeight="1">
      <c r="A150" s="558"/>
      <c r="B150" s="574">
        <v>2</v>
      </c>
      <c r="C150" s="565" t="s">
        <v>893</v>
      </c>
      <c r="D150" s="566"/>
      <c r="E150" s="566" t="s">
        <v>236</v>
      </c>
      <c r="F150" s="566">
        <v>698</v>
      </c>
      <c r="G150" s="565" t="s">
        <v>802</v>
      </c>
      <c r="H150" s="566">
        <v>454</v>
      </c>
      <c r="I150" s="558"/>
      <c r="J150" s="566">
        <v>167</v>
      </c>
      <c r="K150" s="566">
        <v>120</v>
      </c>
      <c r="L150" s="566">
        <v>167</v>
      </c>
      <c r="M150" s="566"/>
      <c r="N150" s="566"/>
      <c r="O150" s="566"/>
      <c r="P150" s="566"/>
      <c r="Q150" s="566"/>
    </row>
    <row r="151" spans="1:17" ht="14" customHeight="1">
      <c r="A151" s="558"/>
      <c r="B151" s="574">
        <v>3</v>
      </c>
      <c r="C151" s="565" t="s">
        <v>870</v>
      </c>
      <c r="D151" s="566" t="s">
        <v>14</v>
      </c>
      <c r="E151" s="566" t="s">
        <v>236</v>
      </c>
      <c r="F151" s="566">
        <v>698</v>
      </c>
      <c r="G151" s="565" t="s">
        <v>802</v>
      </c>
      <c r="H151" s="566">
        <v>398</v>
      </c>
      <c r="I151" s="558"/>
      <c r="J151" s="566">
        <v>139</v>
      </c>
      <c r="K151" s="566">
        <v>120</v>
      </c>
      <c r="L151" s="566">
        <v>139</v>
      </c>
      <c r="M151" s="566"/>
      <c r="N151" s="566"/>
      <c r="O151" s="566"/>
      <c r="P151" s="566"/>
      <c r="Q151" s="566"/>
    </row>
    <row r="152" spans="1:17" ht="14" customHeight="1">
      <c r="A152" s="558"/>
      <c r="B152" s="574">
        <v>4</v>
      </c>
      <c r="C152" s="565" t="s">
        <v>894</v>
      </c>
      <c r="D152" s="566"/>
      <c r="E152" s="566" t="s">
        <v>236</v>
      </c>
      <c r="F152" s="566">
        <v>698</v>
      </c>
      <c r="G152" s="565" t="s">
        <v>802</v>
      </c>
      <c r="H152" s="566">
        <v>367</v>
      </c>
      <c r="I152" s="558"/>
      <c r="J152" s="566">
        <v>127</v>
      </c>
      <c r="K152" s="566">
        <v>113</v>
      </c>
      <c r="L152" s="566">
        <v>127</v>
      </c>
      <c r="M152" s="566"/>
      <c r="N152" s="566"/>
      <c r="O152" s="566"/>
      <c r="P152" s="566"/>
      <c r="Q152" s="566"/>
    </row>
    <row r="153" spans="1:17" ht="14" customHeight="1">
      <c r="A153" s="558"/>
      <c r="B153" s="574">
        <v>0</v>
      </c>
      <c r="C153" s="565" t="s">
        <v>878</v>
      </c>
      <c r="D153" s="566"/>
      <c r="E153" s="566" t="s">
        <v>751</v>
      </c>
      <c r="F153" s="566">
        <v>1670</v>
      </c>
      <c r="G153" s="565" t="s">
        <v>835</v>
      </c>
      <c r="H153" s="566">
        <v>0</v>
      </c>
      <c r="I153" s="558"/>
      <c r="J153" s="566"/>
      <c r="K153" s="566"/>
      <c r="L153" s="566"/>
      <c r="M153" s="566"/>
      <c r="N153" s="566"/>
      <c r="O153" s="566"/>
      <c r="P153" s="566"/>
      <c r="Q153" s="56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5B85F-0C0A-5349-982C-43C8C8104A8F}">
  <dimension ref="B2:M1048576"/>
  <sheetViews>
    <sheetView workbookViewId="0">
      <selection activeCell="P20" sqref="P20"/>
    </sheetView>
  </sheetViews>
  <sheetFormatPr baseColWidth="10" defaultColWidth="7.875" defaultRowHeight="16"/>
  <cols>
    <col min="1" max="1" width="1.125" style="8" customWidth="1"/>
    <col min="2" max="2" width="7.875" style="8"/>
    <col min="3" max="3" width="16.875" style="8" customWidth="1"/>
    <col min="4" max="4" width="7.875" style="8"/>
    <col min="5" max="5" width="15.25" style="8" customWidth="1"/>
    <col min="6" max="6" width="7.875" style="8"/>
    <col min="7" max="7" width="21.25" style="8" customWidth="1"/>
    <col min="8" max="8" width="10.125" style="8" customWidth="1"/>
    <col min="9" max="9" width="1.625" style="8" customWidth="1"/>
    <col min="10" max="13" width="7.25" style="8" customWidth="1"/>
    <col min="14" max="16373" width="7.875" style="8"/>
    <col min="16374" max="16384" width="8.625" style="8" customWidth="1"/>
  </cols>
  <sheetData>
    <row r="2" spans="2:12" ht="23">
      <c r="C2" s="6"/>
      <c r="D2" s="6"/>
      <c r="E2" s="6"/>
      <c r="F2" s="505" t="s">
        <v>895</v>
      </c>
      <c r="G2" s="6"/>
      <c r="H2" s="6"/>
      <c r="I2" s="6"/>
      <c r="J2" s="6"/>
      <c r="K2" s="6"/>
      <c r="L2" s="6"/>
    </row>
    <row r="3" spans="2:12" ht="23">
      <c r="C3" s="6"/>
      <c r="D3" s="6"/>
      <c r="F3" s="505" t="s">
        <v>896</v>
      </c>
      <c r="G3" s="6"/>
      <c r="H3" s="6"/>
      <c r="I3" s="6"/>
      <c r="J3" s="6"/>
      <c r="K3" s="6"/>
      <c r="L3" s="6"/>
    </row>
    <row r="4" spans="2:12" ht="20">
      <c r="B4" s="112"/>
      <c r="C4" s="506"/>
    </row>
    <row r="5" spans="2:12" ht="24.75" customHeight="1">
      <c r="B5" s="575" t="s">
        <v>897</v>
      </c>
    </row>
    <row r="6" spans="2:12" ht="24.75" customHeight="1">
      <c r="B6" s="576" t="s">
        <v>0</v>
      </c>
      <c r="C6" s="577" t="s">
        <v>27</v>
      </c>
      <c r="D6" s="578" t="s">
        <v>898</v>
      </c>
      <c r="E6" s="576" t="s">
        <v>29</v>
      </c>
      <c r="F6" s="576" t="s">
        <v>4</v>
      </c>
      <c r="G6" s="576" t="s">
        <v>5</v>
      </c>
      <c r="H6" s="579" t="s">
        <v>899</v>
      </c>
      <c r="I6" s="580"/>
      <c r="J6" s="579" t="s">
        <v>900</v>
      </c>
      <c r="K6" s="579" t="s">
        <v>901</v>
      </c>
      <c r="L6" s="579" t="s">
        <v>902</v>
      </c>
    </row>
    <row r="7" spans="2:12" ht="15" customHeight="1">
      <c r="B7" s="581" t="s">
        <v>234</v>
      </c>
      <c r="C7" s="582" t="s">
        <v>903</v>
      </c>
      <c r="D7" s="583" t="s">
        <v>331</v>
      </c>
      <c r="E7" s="583" t="s">
        <v>904</v>
      </c>
      <c r="F7" s="584">
        <v>1000</v>
      </c>
      <c r="G7" s="585" t="s">
        <v>905</v>
      </c>
      <c r="H7" s="586">
        <v>1305.9000000000001</v>
      </c>
      <c r="I7" s="587"/>
      <c r="J7" s="588">
        <v>605.1</v>
      </c>
      <c r="K7" s="589">
        <v>643</v>
      </c>
      <c r="L7" s="590">
        <v>662.9</v>
      </c>
    </row>
    <row r="8" spans="2:12" ht="15" customHeight="1">
      <c r="B8" s="581" t="s">
        <v>238</v>
      </c>
      <c r="C8" s="582" t="s">
        <v>906</v>
      </c>
      <c r="D8" s="591" t="s">
        <v>907</v>
      </c>
      <c r="E8" s="583" t="s">
        <v>908</v>
      </c>
      <c r="F8" s="584">
        <v>489</v>
      </c>
      <c r="G8" s="585" t="s">
        <v>909</v>
      </c>
      <c r="H8" s="588">
        <v>1275.3</v>
      </c>
      <c r="I8" s="587"/>
      <c r="J8" s="592">
        <v>618</v>
      </c>
      <c r="K8" s="593">
        <v>657.4</v>
      </c>
      <c r="L8" s="594">
        <v>555</v>
      </c>
    </row>
    <row r="9" spans="2:12" ht="15" customHeight="1">
      <c r="B9" s="581" t="s">
        <v>240</v>
      </c>
      <c r="C9" s="582" t="s">
        <v>910</v>
      </c>
      <c r="D9" s="583" t="s">
        <v>907</v>
      </c>
      <c r="E9" s="583" t="s">
        <v>904</v>
      </c>
      <c r="F9" s="584">
        <v>1000</v>
      </c>
      <c r="G9" s="585" t="s">
        <v>905</v>
      </c>
      <c r="H9" s="588">
        <v>1236</v>
      </c>
      <c r="I9" s="587"/>
      <c r="J9" s="588">
        <v>524</v>
      </c>
      <c r="K9" s="593">
        <v>587.4</v>
      </c>
      <c r="L9" s="595">
        <v>648.70000000000005</v>
      </c>
    </row>
    <row r="10" spans="2:12" ht="15" customHeight="1">
      <c r="B10" s="596" t="s">
        <v>242</v>
      </c>
      <c r="C10" s="597" t="s">
        <v>911</v>
      </c>
      <c r="D10" s="583" t="s">
        <v>331</v>
      </c>
      <c r="E10" s="583" t="s">
        <v>904</v>
      </c>
      <c r="F10" s="584">
        <v>1000</v>
      </c>
      <c r="G10" s="585" t="s">
        <v>905</v>
      </c>
      <c r="H10" s="598">
        <v>1095.5</v>
      </c>
      <c r="I10" s="587"/>
      <c r="J10" s="592">
        <v>551.29999999999995</v>
      </c>
      <c r="K10" s="598">
        <v>474.6</v>
      </c>
      <c r="L10" s="595">
        <v>544.20000000000005</v>
      </c>
    </row>
    <row r="11" spans="2:12" ht="15" customHeight="1">
      <c r="B11" s="596" t="s">
        <v>244</v>
      </c>
      <c r="C11" s="597" t="s">
        <v>912</v>
      </c>
      <c r="D11" s="583" t="s">
        <v>331</v>
      </c>
      <c r="E11" s="583" t="s">
        <v>904</v>
      </c>
      <c r="F11" s="584">
        <v>1000</v>
      </c>
      <c r="G11" s="585" t="s">
        <v>905</v>
      </c>
      <c r="H11" s="598">
        <v>675.6</v>
      </c>
      <c r="I11" s="587"/>
      <c r="J11" s="588">
        <v>309.89999999999998</v>
      </c>
      <c r="K11" s="593">
        <v>336.3</v>
      </c>
      <c r="L11" s="595">
        <v>339.2</v>
      </c>
    </row>
    <row r="12" spans="2:12" ht="15" customHeight="1">
      <c r="B12" s="596" t="s">
        <v>256</v>
      </c>
      <c r="C12" s="597" t="s">
        <v>913</v>
      </c>
      <c r="D12" s="583" t="s">
        <v>330</v>
      </c>
      <c r="E12" s="583" t="s">
        <v>904</v>
      </c>
      <c r="F12" s="584">
        <v>1000</v>
      </c>
      <c r="G12" s="585" t="s">
        <v>905</v>
      </c>
      <c r="H12" s="594">
        <v>360.9</v>
      </c>
      <c r="I12" s="587"/>
      <c r="J12" s="588">
        <v>131.69999999999999</v>
      </c>
      <c r="K12" s="593">
        <v>180.5</v>
      </c>
      <c r="L12" s="595">
        <v>180.4</v>
      </c>
    </row>
    <row r="13" spans="2:12" ht="15" customHeight="1">
      <c r="B13" s="596" t="s">
        <v>258</v>
      </c>
      <c r="C13" s="597" t="s">
        <v>914</v>
      </c>
      <c r="D13" s="583" t="s">
        <v>915</v>
      </c>
      <c r="E13" s="583" t="s">
        <v>904</v>
      </c>
      <c r="F13" s="584">
        <v>1000</v>
      </c>
      <c r="G13" s="585" t="s">
        <v>905</v>
      </c>
      <c r="H13" s="598">
        <v>296.60000000000002</v>
      </c>
      <c r="I13" s="587"/>
      <c r="J13" s="592">
        <v>152.80000000000001</v>
      </c>
      <c r="K13" s="598">
        <v>142.19999999999999</v>
      </c>
      <c r="L13" s="595">
        <v>143.80000000000001</v>
      </c>
    </row>
    <row r="14" spans="2:12" ht="15" customHeight="1">
      <c r="B14" s="596" t="s">
        <v>260</v>
      </c>
      <c r="C14" s="597" t="s">
        <v>916</v>
      </c>
      <c r="D14" s="583" t="s">
        <v>330</v>
      </c>
      <c r="E14" s="583" t="s">
        <v>904</v>
      </c>
      <c r="F14" s="584">
        <v>1000</v>
      </c>
      <c r="G14" s="585" t="s">
        <v>905</v>
      </c>
      <c r="H14" s="598">
        <v>269.2</v>
      </c>
      <c r="I14" s="587"/>
      <c r="J14" s="588">
        <v>126.2</v>
      </c>
      <c r="K14" s="593">
        <v>131.5</v>
      </c>
      <c r="L14" s="595">
        <v>137.69999999999999</v>
      </c>
    </row>
    <row r="15" spans="2:12" ht="15" customHeight="1">
      <c r="B15" s="596" t="s">
        <v>262</v>
      </c>
      <c r="C15" s="597" t="s">
        <v>917</v>
      </c>
      <c r="D15" s="583" t="s">
        <v>331</v>
      </c>
      <c r="E15" s="583" t="s">
        <v>904</v>
      </c>
      <c r="F15" s="584">
        <v>1000</v>
      </c>
      <c r="G15" s="585" t="s">
        <v>905</v>
      </c>
      <c r="H15" s="594">
        <v>291.5</v>
      </c>
      <c r="I15" s="587"/>
      <c r="J15" s="588">
        <v>115.5</v>
      </c>
      <c r="K15" s="593">
        <v>126.8</v>
      </c>
      <c r="L15" s="595">
        <v>164.7</v>
      </c>
    </row>
    <row r="16" spans="2:12" ht="15" customHeight="1">
      <c r="B16" s="596" t="s">
        <v>271</v>
      </c>
      <c r="C16" s="597" t="s">
        <v>918</v>
      </c>
      <c r="D16" s="583" t="s">
        <v>330</v>
      </c>
      <c r="E16" s="583" t="s">
        <v>904</v>
      </c>
      <c r="F16" s="584">
        <v>1000</v>
      </c>
      <c r="G16" s="585" t="s">
        <v>905</v>
      </c>
      <c r="H16" s="594">
        <v>238</v>
      </c>
      <c r="I16" s="587"/>
      <c r="J16" s="588">
        <v>86.5</v>
      </c>
      <c r="K16" s="593">
        <v>116.3</v>
      </c>
      <c r="L16" s="595">
        <v>121.7</v>
      </c>
    </row>
    <row r="17" spans="2:12" ht="15" customHeight="1">
      <c r="B17" s="596" t="s">
        <v>272</v>
      </c>
      <c r="C17" s="597" t="s">
        <v>919</v>
      </c>
      <c r="D17" s="583" t="s">
        <v>907</v>
      </c>
      <c r="E17" s="583" t="s">
        <v>904</v>
      </c>
      <c r="F17" s="584">
        <v>1000</v>
      </c>
      <c r="G17" s="585" t="s">
        <v>905</v>
      </c>
      <c r="H17" s="594">
        <v>177.5</v>
      </c>
      <c r="I17" s="587"/>
      <c r="J17" s="592">
        <v>72.8</v>
      </c>
      <c r="K17" s="598">
        <v>67.7</v>
      </c>
      <c r="L17" s="595">
        <v>104.7</v>
      </c>
    </row>
    <row r="18" spans="2:12" ht="15" customHeight="1">
      <c r="B18" s="596" t="s">
        <v>273</v>
      </c>
      <c r="C18" s="597" t="s">
        <v>920</v>
      </c>
      <c r="D18" s="583" t="s">
        <v>330</v>
      </c>
      <c r="E18" s="583" t="s">
        <v>904</v>
      </c>
      <c r="F18" s="584">
        <v>1000</v>
      </c>
      <c r="G18" s="585" t="s">
        <v>905</v>
      </c>
      <c r="H18" s="598">
        <v>120</v>
      </c>
      <c r="I18" s="587"/>
      <c r="J18" s="588">
        <v>21.8</v>
      </c>
      <c r="K18" s="593">
        <v>63.8</v>
      </c>
      <c r="L18" s="595">
        <v>56.2</v>
      </c>
    </row>
    <row r="19" spans="2:12" ht="15" customHeight="1">
      <c r="B19" s="596" t="s">
        <v>298</v>
      </c>
      <c r="C19" s="597" t="s">
        <v>921</v>
      </c>
      <c r="D19" s="583" t="s">
        <v>330</v>
      </c>
      <c r="E19" s="583" t="s">
        <v>904</v>
      </c>
      <c r="F19" s="584">
        <v>1000</v>
      </c>
      <c r="G19" s="585" t="s">
        <v>905</v>
      </c>
      <c r="H19" s="588">
        <v>114.2</v>
      </c>
      <c r="I19" s="587"/>
      <c r="J19" s="588">
        <v>40.5</v>
      </c>
      <c r="K19" s="593">
        <v>51.5</v>
      </c>
      <c r="L19" s="595">
        <v>62.7</v>
      </c>
    </row>
    <row r="20" spans="2:12" ht="15" customHeight="1">
      <c r="B20" s="599" t="s">
        <v>922</v>
      </c>
      <c r="C20" s="600"/>
      <c r="D20" s="601"/>
      <c r="E20" s="601"/>
      <c r="F20" s="602"/>
      <c r="G20" s="603"/>
      <c r="H20" s="604"/>
      <c r="I20" s="605"/>
      <c r="J20" s="604"/>
      <c r="K20" s="604"/>
      <c r="L20" s="604"/>
    </row>
    <row r="21" spans="2:12" ht="25.5" customHeight="1">
      <c r="B21" s="575" t="s">
        <v>923</v>
      </c>
    </row>
    <row r="22" spans="2:12">
      <c r="B22" s="576" t="s">
        <v>0</v>
      </c>
      <c r="C22" s="577" t="s">
        <v>27</v>
      </c>
      <c r="D22" s="578" t="s">
        <v>924</v>
      </c>
      <c r="E22" s="576" t="s">
        <v>29</v>
      </c>
      <c r="F22" s="576" t="s">
        <v>4</v>
      </c>
      <c r="G22" s="576" t="s">
        <v>5</v>
      </c>
      <c r="H22" s="579" t="s">
        <v>899</v>
      </c>
      <c r="I22" s="580"/>
      <c r="J22" s="579" t="s">
        <v>900</v>
      </c>
      <c r="K22" s="579" t="s">
        <v>901</v>
      </c>
      <c r="L22" s="579" t="s">
        <v>902</v>
      </c>
    </row>
    <row r="23" spans="2:12">
      <c r="B23" s="581" t="s">
        <v>234</v>
      </c>
      <c r="C23" s="582" t="s">
        <v>903</v>
      </c>
      <c r="D23" s="583" t="s">
        <v>331</v>
      </c>
      <c r="E23" s="583" t="s">
        <v>904</v>
      </c>
      <c r="F23" s="584">
        <v>1000</v>
      </c>
      <c r="G23" s="585" t="s">
        <v>905</v>
      </c>
      <c r="H23" s="606">
        <v>923.9</v>
      </c>
      <c r="I23" s="587"/>
      <c r="J23" s="607">
        <v>430.5</v>
      </c>
      <c r="K23" s="589">
        <v>451.6</v>
      </c>
      <c r="L23" s="589">
        <v>472.2</v>
      </c>
    </row>
    <row r="24" spans="2:12">
      <c r="B24" s="581" t="s">
        <v>238</v>
      </c>
      <c r="C24" s="597" t="s">
        <v>911</v>
      </c>
      <c r="D24" s="583" t="s">
        <v>331</v>
      </c>
      <c r="E24" s="583" t="s">
        <v>904</v>
      </c>
      <c r="F24" s="584">
        <v>1000</v>
      </c>
      <c r="G24" s="585" t="s">
        <v>905</v>
      </c>
      <c r="H24" s="607">
        <v>791.9</v>
      </c>
      <c r="I24" s="587"/>
      <c r="J24" s="608">
        <v>375.7</v>
      </c>
      <c r="K24" s="598">
        <v>347.3</v>
      </c>
      <c r="L24" s="593">
        <v>416.2</v>
      </c>
    </row>
    <row r="25" spans="2:12">
      <c r="B25" s="581" t="s">
        <v>240</v>
      </c>
      <c r="C25" s="597" t="s">
        <v>912</v>
      </c>
      <c r="D25" s="583" t="s">
        <v>331</v>
      </c>
      <c r="E25" s="583" t="s">
        <v>904</v>
      </c>
      <c r="F25" s="584">
        <v>1000</v>
      </c>
      <c r="G25" s="585" t="s">
        <v>905</v>
      </c>
      <c r="H25" s="598">
        <v>675.6</v>
      </c>
      <c r="I25" s="587"/>
      <c r="J25" s="607">
        <v>309.89999999999998</v>
      </c>
      <c r="K25" s="593">
        <v>336.3</v>
      </c>
      <c r="L25" s="593">
        <v>339.2</v>
      </c>
    </row>
    <row r="26" spans="2:12">
      <c r="B26" s="596" t="s">
        <v>242</v>
      </c>
      <c r="C26" s="597" t="s">
        <v>913</v>
      </c>
      <c r="D26" s="583" t="s">
        <v>330</v>
      </c>
      <c r="E26" s="583" t="s">
        <v>904</v>
      </c>
      <c r="F26" s="584">
        <v>1000</v>
      </c>
      <c r="G26" s="585" t="s">
        <v>905</v>
      </c>
      <c r="H26" s="598">
        <v>360.9</v>
      </c>
      <c r="I26" s="587"/>
      <c r="J26" s="607">
        <v>131.69999999999999</v>
      </c>
      <c r="K26" s="593">
        <v>180.5</v>
      </c>
      <c r="L26" s="593">
        <v>180.4</v>
      </c>
    </row>
    <row r="27" spans="2:12">
      <c r="B27" s="596" t="s">
        <v>244</v>
      </c>
      <c r="C27" s="597" t="s">
        <v>914</v>
      </c>
      <c r="D27" s="583" t="s">
        <v>330</v>
      </c>
      <c r="E27" s="583" t="s">
        <v>904</v>
      </c>
      <c r="F27" s="584">
        <v>1000</v>
      </c>
      <c r="G27" s="585" t="s">
        <v>905</v>
      </c>
      <c r="H27" s="598">
        <v>296.60000000000002</v>
      </c>
      <c r="I27" s="587"/>
      <c r="J27" s="608">
        <v>152.80000000000001</v>
      </c>
      <c r="K27" s="598">
        <v>142.19999999999999</v>
      </c>
      <c r="L27" s="593">
        <v>143.80000000000001</v>
      </c>
    </row>
    <row r="28" spans="2:12">
      <c r="B28" s="596" t="s">
        <v>256</v>
      </c>
      <c r="C28" s="597" t="s">
        <v>917</v>
      </c>
      <c r="D28" s="583" t="s">
        <v>331</v>
      </c>
      <c r="E28" s="583" t="s">
        <v>904</v>
      </c>
      <c r="F28" s="584">
        <v>1000</v>
      </c>
      <c r="G28" s="585" t="s">
        <v>905</v>
      </c>
      <c r="H28" s="598">
        <v>291.5</v>
      </c>
      <c r="I28" s="587"/>
      <c r="J28" s="607">
        <v>115.5</v>
      </c>
      <c r="K28" s="593">
        <v>126.8</v>
      </c>
      <c r="L28" s="593">
        <v>164.7</v>
      </c>
    </row>
    <row r="29" spans="2:12">
      <c r="B29" s="596" t="s">
        <v>258</v>
      </c>
      <c r="C29" s="597" t="s">
        <v>916</v>
      </c>
      <c r="D29" s="583" t="s">
        <v>330</v>
      </c>
      <c r="E29" s="583" t="s">
        <v>904</v>
      </c>
      <c r="F29" s="584">
        <v>1000</v>
      </c>
      <c r="G29" s="585" t="s">
        <v>905</v>
      </c>
      <c r="H29" s="598">
        <v>269.2</v>
      </c>
      <c r="I29" s="587"/>
      <c r="J29" s="607">
        <v>126.2</v>
      </c>
      <c r="K29" s="593">
        <v>131.5</v>
      </c>
      <c r="L29" s="593">
        <v>137.69999999999999</v>
      </c>
    </row>
    <row r="30" spans="2:12">
      <c r="B30" s="596" t="s">
        <v>260</v>
      </c>
      <c r="C30" s="597" t="s">
        <v>918</v>
      </c>
      <c r="D30" s="583" t="s">
        <v>330</v>
      </c>
      <c r="E30" s="583" t="s">
        <v>904</v>
      </c>
      <c r="F30" s="584">
        <v>1000</v>
      </c>
      <c r="G30" s="585" t="s">
        <v>905</v>
      </c>
      <c r="H30" s="598">
        <v>238</v>
      </c>
      <c r="I30" s="587"/>
      <c r="J30" s="607">
        <v>86.5</v>
      </c>
      <c r="K30" s="593">
        <v>116.3</v>
      </c>
      <c r="L30" s="593">
        <v>121.7</v>
      </c>
    </row>
    <row r="31" spans="2:12">
      <c r="B31" s="596" t="s">
        <v>262</v>
      </c>
      <c r="C31" s="597" t="s">
        <v>920</v>
      </c>
      <c r="D31" s="583" t="s">
        <v>330</v>
      </c>
      <c r="E31" s="583" t="s">
        <v>904</v>
      </c>
      <c r="F31" s="584">
        <v>1000</v>
      </c>
      <c r="G31" s="585" t="s">
        <v>905</v>
      </c>
      <c r="H31" s="598">
        <v>120</v>
      </c>
      <c r="I31" s="587"/>
      <c r="J31" s="607">
        <v>21.8</v>
      </c>
      <c r="K31" s="593">
        <v>63.8</v>
      </c>
      <c r="L31" s="593">
        <v>56.2</v>
      </c>
    </row>
    <row r="32" spans="2:12">
      <c r="B32" s="596" t="s">
        <v>271</v>
      </c>
      <c r="C32" s="597" t="s">
        <v>921</v>
      </c>
      <c r="D32" s="583" t="s">
        <v>330</v>
      </c>
      <c r="E32" s="583" t="s">
        <v>904</v>
      </c>
      <c r="F32" s="584">
        <v>1000</v>
      </c>
      <c r="G32" s="585" t="s">
        <v>905</v>
      </c>
      <c r="H32" s="598">
        <v>114.2</v>
      </c>
      <c r="I32" s="587"/>
      <c r="J32" s="607">
        <v>40.5</v>
      </c>
      <c r="K32" s="593">
        <v>51.5</v>
      </c>
      <c r="L32" s="593">
        <v>62.7</v>
      </c>
    </row>
    <row r="33" spans="2:12">
      <c r="B33" s="599"/>
      <c r="C33" s="600"/>
      <c r="D33" s="601"/>
      <c r="E33" s="601"/>
      <c r="F33" s="602"/>
      <c r="G33" s="603"/>
      <c r="H33" s="609"/>
      <c r="I33" s="605"/>
      <c r="J33" s="609"/>
      <c r="K33" s="609"/>
      <c r="L33" s="609"/>
    </row>
    <row r="34" spans="2:12" ht="18">
      <c r="B34" s="575" t="s">
        <v>925</v>
      </c>
    </row>
    <row r="35" spans="2:12">
      <c r="B35" s="576" t="s">
        <v>0</v>
      </c>
      <c r="C35" s="577" t="s">
        <v>27</v>
      </c>
      <c r="D35" s="578" t="s">
        <v>924</v>
      </c>
      <c r="E35" s="576" t="s">
        <v>29</v>
      </c>
      <c r="F35" s="576" t="s">
        <v>4</v>
      </c>
      <c r="G35" s="576" t="s">
        <v>5</v>
      </c>
      <c r="H35" s="579" t="s">
        <v>899</v>
      </c>
      <c r="I35" s="580"/>
      <c r="J35" s="579" t="s">
        <v>900</v>
      </c>
      <c r="K35" s="579" t="s">
        <v>901</v>
      </c>
      <c r="L35" s="579" t="s">
        <v>902</v>
      </c>
    </row>
    <row r="36" spans="2:12">
      <c r="B36" s="581" t="s">
        <v>234</v>
      </c>
      <c r="C36" s="597" t="s">
        <v>913</v>
      </c>
      <c r="D36" s="583" t="s">
        <v>330</v>
      </c>
      <c r="E36" s="583" t="s">
        <v>904</v>
      </c>
      <c r="F36" s="584">
        <v>1000</v>
      </c>
      <c r="G36" s="585" t="s">
        <v>905</v>
      </c>
      <c r="H36" s="606">
        <v>360.9</v>
      </c>
      <c r="I36" s="587"/>
      <c r="J36" s="607">
        <v>131.69999999999999</v>
      </c>
      <c r="K36" s="589">
        <v>180.5</v>
      </c>
      <c r="L36" s="589">
        <v>180.4</v>
      </c>
    </row>
    <row r="37" spans="2:12">
      <c r="B37" s="581" t="s">
        <v>238</v>
      </c>
      <c r="C37" s="597" t="s">
        <v>914</v>
      </c>
      <c r="D37" s="583" t="s">
        <v>330</v>
      </c>
      <c r="E37" s="583" t="s">
        <v>904</v>
      </c>
      <c r="F37" s="584">
        <v>1000</v>
      </c>
      <c r="G37" s="585" t="s">
        <v>905</v>
      </c>
      <c r="H37" s="598">
        <v>296.60000000000002</v>
      </c>
      <c r="I37" s="587"/>
      <c r="J37" s="608">
        <v>152.80000000000001</v>
      </c>
      <c r="K37" s="598">
        <v>142.19999999999999</v>
      </c>
      <c r="L37" s="593">
        <v>143.80000000000001</v>
      </c>
    </row>
    <row r="38" spans="2:12">
      <c r="B38" s="581" t="s">
        <v>240</v>
      </c>
      <c r="C38" s="597" t="s">
        <v>916</v>
      </c>
      <c r="D38" s="583" t="s">
        <v>330</v>
      </c>
      <c r="E38" s="583" t="s">
        <v>904</v>
      </c>
      <c r="F38" s="584">
        <v>1000</v>
      </c>
      <c r="G38" s="585" t="s">
        <v>905</v>
      </c>
      <c r="H38" s="598">
        <v>269.2</v>
      </c>
      <c r="I38" s="587"/>
      <c r="J38" s="607">
        <v>126.2</v>
      </c>
      <c r="K38" s="593">
        <v>131.5</v>
      </c>
      <c r="L38" s="593">
        <v>137.69999999999999</v>
      </c>
    </row>
    <row r="39" spans="2:12">
      <c r="B39" s="596" t="s">
        <v>242</v>
      </c>
      <c r="C39" s="597" t="s">
        <v>918</v>
      </c>
      <c r="D39" s="583" t="s">
        <v>330</v>
      </c>
      <c r="E39" s="583" t="s">
        <v>904</v>
      </c>
      <c r="F39" s="584">
        <v>1000</v>
      </c>
      <c r="G39" s="585" t="s">
        <v>905</v>
      </c>
      <c r="H39" s="598">
        <v>238</v>
      </c>
      <c r="I39" s="587"/>
      <c r="J39" s="608">
        <v>86.5</v>
      </c>
      <c r="K39" s="598">
        <v>16.3</v>
      </c>
      <c r="L39" s="593">
        <v>121.7</v>
      </c>
    </row>
    <row r="40" spans="2:12">
      <c r="B40" s="596" t="s">
        <v>244</v>
      </c>
      <c r="C40" s="597" t="s">
        <v>920</v>
      </c>
      <c r="D40" s="583" t="s">
        <v>330</v>
      </c>
      <c r="E40" s="583" t="s">
        <v>904</v>
      </c>
      <c r="F40" s="584">
        <v>1000</v>
      </c>
      <c r="G40" s="585" t="s">
        <v>905</v>
      </c>
      <c r="H40" s="598">
        <v>120</v>
      </c>
      <c r="I40" s="587"/>
      <c r="J40" s="607">
        <v>21.8</v>
      </c>
      <c r="K40" s="593">
        <v>63.8</v>
      </c>
      <c r="L40" s="593">
        <v>56.2</v>
      </c>
    </row>
    <row r="41" spans="2:12">
      <c r="B41" s="596" t="s">
        <v>256</v>
      </c>
      <c r="C41" s="597" t="s">
        <v>921</v>
      </c>
      <c r="D41" s="583" t="s">
        <v>330</v>
      </c>
      <c r="E41" s="583" t="s">
        <v>904</v>
      </c>
      <c r="F41" s="584">
        <v>1000</v>
      </c>
      <c r="G41" s="585" t="s">
        <v>905</v>
      </c>
      <c r="H41" s="598">
        <v>114.2</v>
      </c>
      <c r="I41" s="587"/>
      <c r="J41" s="607">
        <v>40.5</v>
      </c>
      <c r="K41" s="593">
        <v>51.5</v>
      </c>
      <c r="L41" s="593">
        <v>62.7</v>
      </c>
    </row>
    <row r="42" spans="2:12">
      <c r="B42" s="599"/>
      <c r="C42" s="600"/>
      <c r="D42" s="601"/>
      <c r="E42" s="601"/>
      <c r="F42" s="602"/>
      <c r="G42" s="603"/>
      <c r="H42" s="609"/>
      <c r="I42" s="605"/>
      <c r="J42" s="609"/>
      <c r="K42" s="609"/>
      <c r="L42" s="609"/>
    </row>
    <row r="44" spans="2:12" ht="18">
      <c r="B44" s="575" t="s">
        <v>926</v>
      </c>
    </row>
    <row r="45" spans="2:12" ht="14.25" customHeight="1">
      <c r="B45" s="576" t="s">
        <v>0</v>
      </c>
      <c r="C45" s="577" t="s">
        <v>27</v>
      </c>
      <c r="D45" s="578" t="s">
        <v>927</v>
      </c>
      <c r="E45" s="576" t="s">
        <v>29</v>
      </c>
      <c r="F45" s="576" t="s">
        <v>4</v>
      </c>
      <c r="G45" s="576" t="s">
        <v>5</v>
      </c>
      <c r="H45" s="579" t="s">
        <v>928</v>
      </c>
      <c r="I45" s="580"/>
      <c r="J45" s="579" t="s">
        <v>900</v>
      </c>
      <c r="K45" s="579" t="s">
        <v>901</v>
      </c>
      <c r="L45" s="579" t="s">
        <v>902</v>
      </c>
    </row>
    <row r="46" spans="2:12" ht="14.25" customHeight="1">
      <c r="B46" s="581" t="s">
        <v>234</v>
      </c>
      <c r="C46" s="582" t="s">
        <v>914</v>
      </c>
      <c r="D46" s="583" t="s">
        <v>929</v>
      </c>
      <c r="E46" s="583" t="s">
        <v>904</v>
      </c>
      <c r="F46" s="584">
        <v>1000</v>
      </c>
      <c r="G46" s="585" t="s">
        <v>905</v>
      </c>
      <c r="H46" s="610">
        <v>0.96099999999999997</v>
      </c>
      <c r="I46" s="587"/>
      <c r="J46" s="611">
        <v>0</v>
      </c>
      <c r="K46" s="611">
        <v>106.3</v>
      </c>
      <c r="L46" s="612">
        <v>145.5</v>
      </c>
    </row>
    <row r="47" spans="2:12" ht="14.25" customHeight="1">
      <c r="B47" s="581" t="s">
        <v>238</v>
      </c>
      <c r="C47" s="582" t="s">
        <v>920</v>
      </c>
      <c r="D47" s="591" t="s">
        <v>929</v>
      </c>
      <c r="E47" s="583" t="s">
        <v>904</v>
      </c>
      <c r="F47" s="584">
        <v>1000</v>
      </c>
      <c r="G47" s="585" t="s">
        <v>905</v>
      </c>
      <c r="H47" s="610">
        <v>0.87380000000000002</v>
      </c>
      <c r="I47" s="587"/>
      <c r="J47" s="611">
        <v>123.4</v>
      </c>
      <c r="K47" s="611">
        <v>128.19999999999999</v>
      </c>
      <c r="L47" s="612">
        <v>132.30000000000001</v>
      </c>
    </row>
    <row r="48" spans="2:12" ht="14.25" customHeight="1">
      <c r="B48" s="581" t="s">
        <v>240</v>
      </c>
      <c r="C48" s="582" t="s">
        <v>912</v>
      </c>
      <c r="D48" s="583" t="s">
        <v>929</v>
      </c>
      <c r="E48" s="583" t="s">
        <v>904</v>
      </c>
      <c r="F48" s="584">
        <v>1000</v>
      </c>
      <c r="G48" s="585" t="s">
        <v>905</v>
      </c>
      <c r="H48" s="610">
        <v>0.86350000000000005</v>
      </c>
      <c r="I48" s="587"/>
      <c r="J48" s="611">
        <v>117.1</v>
      </c>
      <c r="K48" s="612">
        <v>146.80000000000001</v>
      </c>
      <c r="L48" s="611">
        <v>140.6</v>
      </c>
    </row>
    <row r="49" spans="2:12" ht="14.25" customHeight="1">
      <c r="B49" s="596" t="s">
        <v>242</v>
      </c>
      <c r="C49" s="8" t="s">
        <v>913</v>
      </c>
      <c r="D49" s="583" t="s">
        <v>16</v>
      </c>
      <c r="E49" s="583" t="s">
        <v>904</v>
      </c>
      <c r="F49" s="584">
        <v>1000</v>
      </c>
      <c r="G49" s="585" t="s">
        <v>905</v>
      </c>
      <c r="H49" s="610">
        <v>0.83879999999999999</v>
      </c>
      <c r="I49" s="587"/>
      <c r="J49" s="611">
        <v>126.7</v>
      </c>
      <c r="K49" s="611">
        <v>121.8</v>
      </c>
      <c r="L49" s="612">
        <v>127</v>
      </c>
    </row>
    <row r="50" spans="2:12" ht="14.25" customHeight="1">
      <c r="B50" s="596" t="s">
        <v>244</v>
      </c>
      <c r="C50" s="582" t="s">
        <v>918</v>
      </c>
      <c r="D50" s="583" t="s">
        <v>929</v>
      </c>
      <c r="E50" s="583" t="s">
        <v>904</v>
      </c>
      <c r="F50" s="584">
        <v>1000</v>
      </c>
      <c r="G50" s="585" t="s">
        <v>905</v>
      </c>
      <c r="H50" s="610">
        <v>0.83089999999999997</v>
      </c>
      <c r="I50" s="587"/>
      <c r="J50" s="611">
        <v>121.8</v>
      </c>
      <c r="K50" s="611">
        <v>124.7</v>
      </c>
      <c r="L50" s="612">
        <v>125.8</v>
      </c>
    </row>
    <row r="51" spans="2:12" ht="14.25" customHeight="1">
      <c r="B51" s="596" t="s">
        <v>256</v>
      </c>
      <c r="C51" s="582" t="s">
        <v>916</v>
      </c>
      <c r="D51" s="583" t="s">
        <v>929</v>
      </c>
      <c r="E51" s="583" t="s">
        <v>904</v>
      </c>
      <c r="F51" s="584">
        <v>1000</v>
      </c>
      <c r="G51" s="585" t="s">
        <v>905</v>
      </c>
      <c r="H51" s="610">
        <v>0.75690000000000002</v>
      </c>
      <c r="I51" s="587"/>
      <c r="J51" s="612">
        <v>114.6</v>
      </c>
      <c r="K51" s="611">
        <v>77.099999999999994</v>
      </c>
      <c r="L51" s="611">
        <v>109.7</v>
      </c>
    </row>
    <row r="52" spans="2:12" ht="14.25" customHeight="1">
      <c r="B52" s="596" t="s">
        <v>258</v>
      </c>
      <c r="C52" s="582" t="s">
        <v>921</v>
      </c>
      <c r="D52" s="583" t="s">
        <v>929</v>
      </c>
      <c r="E52" s="583" t="s">
        <v>904</v>
      </c>
      <c r="F52" s="584">
        <v>1000</v>
      </c>
      <c r="G52" s="585" t="s">
        <v>905</v>
      </c>
      <c r="H52" s="610">
        <v>0.61819999999999997</v>
      </c>
      <c r="I52" s="587"/>
      <c r="J52" s="612">
        <v>93.6</v>
      </c>
      <c r="K52" s="611">
        <v>91.9</v>
      </c>
      <c r="L52" s="611">
        <v>92.3</v>
      </c>
    </row>
    <row r="53" spans="2:12" ht="14.25" customHeight="1">
      <c r="B53" s="599"/>
      <c r="C53" s="600"/>
      <c r="D53" s="601"/>
      <c r="E53" s="601"/>
      <c r="F53" s="602"/>
      <c r="G53" s="603"/>
      <c r="H53" s="609"/>
      <c r="I53" s="605"/>
      <c r="J53" s="609"/>
      <c r="K53" s="609"/>
      <c r="L53" s="609"/>
    </row>
    <row r="56" spans="2:12" ht="18">
      <c r="B56" s="575" t="s">
        <v>930</v>
      </c>
    </row>
    <row r="57" spans="2:12">
      <c r="B57" s="576" t="s">
        <v>0</v>
      </c>
      <c r="C57" s="577" t="s">
        <v>27</v>
      </c>
      <c r="D57" s="578" t="s">
        <v>931</v>
      </c>
      <c r="E57" s="576" t="s">
        <v>29</v>
      </c>
      <c r="F57" s="576" t="s">
        <v>4</v>
      </c>
      <c r="G57" s="576" t="s">
        <v>5</v>
      </c>
      <c r="H57" s="579" t="s">
        <v>899</v>
      </c>
      <c r="I57" s="580"/>
      <c r="J57" s="579" t="s">
        <v>900</v>
      </c>
      <c r="K57" s="579" t="s">
        <v>901</v>
      </c>
      <c r="L57" s="579" t="s">
        <v>902</v>
      </c>
    </row>
    <row r="58" spans="2:12">
      <c r="B58" s="581" t="s">
        <v>234</v>
      </c>
      <c r="C58" s="582" t="s">
        <v>932</v>
      </c>
      <c r="D58" s="583">
        <v>2</v>
      </c>
      <c r="E58" s="583" t="s">
        <v>908</v>
      </c>
      <c r="F58" s="584">
        <v>489</v>
      </c>
      <c r="G58" s="585" t="s">
        <v>909</v>
      </c>
      <c r="H58" s="610">
        <v>0.94359999999999999</v>
      </c>
      <c r="I58" s="587"/>
      <c r="J58" s="613">
        <v>0</v>
      </c>
      <c r="K58" s="613">
        <v>253.9</v>
      </c>
      <c r="L58" s="614">
        <v>260.89999999999998</v>
      </c>
    </row>
    <row r="59" spans="2:12">
      <c r="B59" s="581" t="s">
        <v>238</v>
      </c>
      <c r="C59" s="582" t="s">
        <v>933</v>
      </c>
      <c r="D59" s="591">
        <v>1</v>
      </c>
      <c r="E59" s="583" t="s">
        <v>908</v>
      </c>
      <c r="F59" s="584">
        <v>489</v>
      </c>
      <c r="G59" s="585" t="s">
        <v>909</v>
      </c>
      <c r="H59" s="610">
        <v>0.876</v>
      </c>
      <c r="I59" s="587"/>
      <c r="J59" s="613">
        <v>232.8</v>
      </c>
      <c r="K59" s="613">
        <v>0</v>
      </c>
      <c r="L59" s="614">
        <v>238.7</v>
      </c>
    </row>
    <row r="60" spans="2:12">
      <c r="B60" s="581" t="s">
        <v>240</v>
      </c>
      <c r="C60" s="582" t="s">
        <v>932</v>
      </c>
      <c r="D60" s="583">
        <v>1</v>
      </c>
      <c r="E60" s="583" t="s">
        <v>908</v>
      </c>
      <c r="F60" s="584">
        <v>489</v>
      </c>
      <c r="G60" s="585" t="s">
        <v>909</v>
      </c>
      <c r="H60" s="610">
        <v>0.87080000000000002</v>
      </c>
      <c r="I60" s="587"/>
      <c r="J60" s="614">
        <v>237.3</v>
      </c>
      <c r="K60" s="613">
        <v>0</v>
      </c>
      <c r="L60" s="613">
        <v>0</v>
      </c>
    </row>
    <row r="61" spans="2:12">
      <c r="B61" s="596" t="s">
        <v>242</v>
      </c>
      <c r="C61" s="582" t="s">
        <v>934</v>
      </c>
      <c r="D61" s="583">
        <v>1</v>
      </c>
      <c r="E61" s="583" t="s">
        <v>908</v>
      </c>
      <c r="F61" s="584">
        <v>489</v>
      </c>
      <c r="G61" s="585" t="s">
        <v>909</v>
      </c>
      <c r="H61" s="610">
        <v>0.85760000000000003</v>
      </c>
      <c r="I61" s="587"/>
      <c r="J61" s="614">
        <v>233.7</v>
      </c>
      <c r="K61" s="613">
        <v>0</v>
      </c>
      <c r="L61" s="613">
        <v>0</v>
      </c>
    </row>
    <row r="62" spans="2:12">
      <c r="B62" s="596" t="s">
        <v>244</v>
      </c>
      <c r="C62" s="582" t="s">
        <v>935</v>
      </c>
      <c r="D62" s="583">
        <v>1</v>
      </c>
      <c r="E62" s="583" t="s">
        <v>908</v>
      </c>
      <c r="F62" s="584">
        <v>489</v>
      </c>
      <c r="G62" s="585" t="s">
        <v>909</v>
      </c>
      <c r="H62" s="610">
        <v>0.74609999999999999</v>
      </c>
      <c r="I62" s="587"/>
      <c r="J62" s="613">
        <v>0</v>
      </c>
      <c r="K62" s="614">
        <v>203.3</v>
      </c>
      <c r="L62" s="613">
        <v>0</v>
      </c>
    </row>
    <row r="63" spans="2:12">
      <c r="B63" s="599"/>
      <c r="C63" s="600"/>
      <c r="D63" s="601"/>
      <c r="E63" s="601"/>
      <c r="F63" s="602"/>
      <c r="G63" s="603"/>
      <c r="H63" s="609"/>
      <c r="I63" s="605"/>
      <c r="J63" s="609"/>
      <c r="K63" s="609"/>
      <c r="L63" s="609"/>
    </row>
    <row r="67" spans="2:13" ht="18">
      <c r="B67" s="575" t="s">
        <v>936</v>
      </c>
    </row>
    <row r="68" spans="2:13">
      <c r="B68" s="576" t="s">
        <v>0</v>
      </c>
      <c r="C68" s="577" t="s">
        <v>27</v>
      </c>
      <c r="D68" s="578" t="s">
        <v>924</v>
      </c>
      <c r="E68" s="576" t="s">
        <v>29</v>
      </c>
      <c r="F68" s="576" t="s">
        <v>4</v>
      </c>
      <c r="G68" s="576" t="s">
        <v>5</v>
      </c>
      <c r="H68" s="579" t="s">
        <v>937</v>
      </c>
      <c r="I68" s="580"/>
      <c r="J68" s="579" t="s">
        <v>900</v>
      </c>
      <c r="K68" s="579" t="s">
        <v>901</v>
      </c>
      <c r="L68" s="579" t="s">
        <v>938</v>
      </c>
      <c r="M68" s="615" t="s">
        <v>939</v>
      </c>
    </row>
    <row r="69" spans="2:13">
      <c r="B69" s="581" t="s">
        <v>234</v>
      </c>
      <c r="C69" s="582" t="s">
        <v>935</v>
      </c>
      <c r="D69" s="583"/>
      <c r="E69" s="583" t="s">
        <v>908</v>
      </c>
      <c r="F69" s="584">
        <v>489</v>
      </c>
      <c r="G69" s="585" t="s">
        <v>909</v>
      </c>
      <c r="H69" s="611">
        <v>296.8</v>
      </c>
      <c r="I69" s="587"/>
      <c r="J69" s="613">
        <v>0</v>
      </c>
      <c r="K69" s="613">
        <v>293.89999999999998</v>
      </c>
      <c r="L69" s="614">
        <v>296.8</v>
      </c>
      <c r="M69" s="616">
        <v>285.89999999999998</v>
      </c>
    </row>
    <row r="70" spans="2:13">
      <c r="B70" s="581" t="s">
        <v>238</v>
      </c>
      <c r="C70" s="582" t="s">
        <v>940</v>
      </c>
      <c r="D70" s="591"/>
      <c r="E70" s="583" t="s">
        <v>904</v>
      </c>
      <c r="F70" s="584">
        <v>1000</v>
      </c>
      <c r="G70" s="585" t="s">
        <v>905</v>
      </c>
      <c r="H70" s="611">
        <v>292.2</v>
      </c>
      <c r="I70" s="587"/>
      <c r="J70" s="614">
        <v>292.2</v>
      </c>
      <c r="K70" s="613" t="s">
        <v>941</v>
      </c>
      <c r="L70" s="613" t="s">
        <v>941</v>
      </c>
      <c r="M70" s="616" t="s">
        <v>941</v>
      </c>
    </row>
    <row r="71" spans="2:13">
      <c r="B71" s="581" t="s">
        <v>240</v>
      </c>
      <c r="C71" s="582" t="s">
        <v>933</v>
      </c>
      <c r="D71" s="583"/>
      <c r="E71" s="583" t="s">
        <v>908</v>
      </c>
      <c r="F71" s="584">
        <v>489</v>
      </c>
      <c r="G71" s="585" t="s">
        <v>909</v>
      </c>
      <c r="H71" s="611">
        <v>287.39999999999998</v>
      </c>
      <c r="I71" s="587"/>
      <c r="J71" s="614">
        <v>287.39999999999998</v>
      </c>
      <c r="K71" s="613">
        <v>0</v>
      </c>
      <c r="L71" s="613">
        <v>0</v>
      </c>
      <c r="M71" s="617">
        <v>287.10000000000002</v>
      </c>
    </row>
    <row r="72" spans="2:13">
      <c r="B72" s="596" t="s">
        <v>242</v>
      </c>
      <c r="C72" s="582" t="s">
        <v>932</v>
      </c>
      <c r="D72" s="583"/>
      <c r="E72" s="583" t="s">
        <v>908</v>
      </c>
      <c r="F72" s="584">
        <v>489</v>
      </c>
      <c r="G72" s="585" t="s">
        <v>909</v>
      </c>
      <c r="H72" s="611">
        <v>285.3</v>
      </c>
      <c r="I72" s="587"/>
      <c r="J72" s="613">
        <v>272.89999999999998</v>
      </c>
      <c r="K72" s="613">
        <v>282.7</v>
      </c>
      <c r="L72" s="613">
        <v>284.10000000000002</v>
      </c>
      <c r="M72" s="618">
        <v>285.3</v>
      </c>
    </row>
    <row r="73" spans="2:13">
      <c r="B73" s="596" t="s">
        <v>244</v>
      </c>
      <c r="C73" s="582" t="s">
        <v>934</v>
      </c>
      <c r="D73" s="583"/>
      <c r="E73" s="583" t="s">
        <v>908</v>
      </c>
      <c r="F73" s="584">
        <v>489</v>
      </c>
      <c r="G73" s="585" t="s">
        <v>909</v>
      </c>
      <c r="H73" s="611">
        <v>259.10000000000002</v>
      </c>
      <c r="I73" s="619"/>
      <c r="J73" s="613">
        <v>0</v>
      </c>
      <c r="K73" s="613">
        <v>0</v>
      </c>
      <c r="L73" s="614">
        <v>259.10000000000002</v>
      </c>
      <c r="M73" s="617">
        <v>0</v>
      </c>
    </row>
    <row r="77" spans="2:13" ht="18">
      <c r="B77" s="575" t="s">
        <v>942</v>
      </c>
    </row>
    <row r="78" spans="2:13">
      <c r="B78" s="576" t="s">
        <v>0</v>
      </c>
      <c r="C78" s="577" t="s">
        <v>27</v>
      </c>
      <c r="D78" s="578" t="s">
        <v>924</v>
      </c>
      <c r="E78" s="576" t="s">
        <v>29</v>
      </c>
      <c r="F78" s="576" t="s">
        <v>4</v>
      </c>
      <c r="G78" s="576" t="s">
        <v>5</v>
      </c>
      <c r="H78" s="579" t="s">
        <v>937</v>
      </c>
      <c r="I78" s="580"/>
      <c r="J78" s="579" t="s">
        <v>900</v>
      </c>
      <c r="K78" s="579" t="s">
        <v>901</v>
      </c>
      <c r="L78" s="579" t="s">
        <v>938</v>
      </c>
      <c r="M78" s="615" t="s">
        <v>939</v>
      </c>
    </row>
    <row r="79" spans="2:13">
      <c r="B79" s="581" t="s">
        <v>234</v>
      </c>
      <c r="C79" s="582" t="s">
        <v>933</v>
      </c>
      <c r="D79" s="583"/>
      <c r="E79" s="583" t="s">
        <v>908</v>
      </c>
      <c r="F79" s="584">
        <v>489</v>
      </c>
      <c r="G79" s="585" t="s">
        <v>909</v>
      </c>
      <c r="H79" s="611">
        <v>284.10000000000002</v>
      </c>
      <c r="I79" s="587"/>
      <c r="J79" s="613">
        <v>271.10000000000002</v>
      </c>
      <c r="K79" s="613">
        <v>283.5</v>
      </c>
      <c r="L79" s="613">
        <v>284.10000000000002</v>
      </c>
      <c r="M79" s="618">
        <v>284.10000000000002</v>
      </c>
    </row>
    <row r="80" spans="2:13">
      <c r="B80" s="581" t="s">
        <v>238</v>
      </c>
      <c r="C80" s="582" t="s">
        <v>940</v>
      </c>
      <c r="D80" s="591"/>
      <c r="E80" s="583" t="s">
        <v>904</v>
      </c>
      <c r="F80" s="584">
        <v>1000</v>
      </c>
      <c r="G80" s="585" t="s">
        <v>905</v>
      </c>
      <c r="H80" s="611">
        <v>280.7</v>
      </c>
      <c r="I80" s="587"/>
      <c r="J80" s="613">
        <v>278</v>
      </c>
      <c r="K80" s="614">
        <v>280.7</v>
      </c>
      <c r="L80" s="613">
        <v>277.39999999999998</v>
      </c>
      <c r="M80" s="616">
        <v>277.8</v>
      </c>
    </row>
    <row r="81" spans="2:13">
      <c r="B81" s="581" t="s">
        <v>240</v>
      </c>
      <c r="C81" s="582" t="s">
        <v>943</v>
      </c>
      <c r="D81" s="583"/>
      <c r="E81" s="583" t="s">
        <v>944</v>
      </c>
      <c r="F81" s="584">
        <v>126</v>
      </c>
      <c r="G81" s="585" t="s">
        <v>945</v>
      </c>
      <c r="H81" s="611">
        <v>261.3</v>
      </c>
      <c r="I81" s="587"/>
      <c r="J81" s="613">
        <v>0</v>
      </c>
      <c r="K81" s="613">
        <v>251.6</v>
      </c>
      <c r="L81" s="613">
        <v>0</v>
      </c>
      <c r="M81" s="620">
        <v>261.3</v>
      </c>
    </row>
    <row r="85" spans="2:13" ht="18">
      <c r="B85" s="575" t="s">
        <v>946</v>
      </c>
    </row>
    <row r="86" spans="2:13">
      <c r="B86" s="576" t="s">
        <v>0</v>
      </c>
      <c r="C86" s="577" t="s">
        <v>27</v>
      </c>
      <c r="D86" s="578" t="s">
        <v>924</v>
      </c>
      <c r="E86" s="576" t="s">
        <v>29</v>
      </c>
      <c r="F86" s="576" t="s">
        <v>4</v>
      </c>
      <c r="G86" s="576" t="s">
        <v>5</v>
      </c>
      <c r="H86" s="579" t="s">
        <v>899</v>
      </c>
      <c r="I86" s="580"/>
      <c r="J86" s="579" t="s">
        <v>947</v>
      </c>
      <c r="K86" s="579" t="s">
        <v>948</v>
      </c>
      <c r="L86" s="579" t="s">
        <v>8</v>
      </c>
    </row>
    <row r="87" spans="2:13">
      <c r="B87" s="581" t="s">
        <v>234</v>
      </c>
      <c r="C87" s="597" t="s">
        <v>949</v>
      </c>
      <c r="D87" s="583"/>
      <c r="E87" s="583" t="s">
        <v>908</v>
      </c>
      <c r="F87" s="584">
        <v>489</v>
      </c>
      <c r="G87" s="585" t="s">
        <v>909</v>
      </c>
      <c r="H87" s="621">
        <f t="shared" ref="H87:H95" si="0">K87+L87</f>
        <v>2072.9700000000003</v>
      </c>
      <c r="I87" s="622"/>
      <c r="J87" s="623">
        <v>1024.7</v>
      </c>
      <c r="K87" s="624">
        <v>1029.3</v>
      </c>
      <c r="L87" s="624">
        <v>1043.67</v>
      </c>
    </row>
    <row r="88" spans="2:13">
      <c r="B88" s="581" t="s">
        <v>238</v>
      </c>
      <c r="C88" s="597" t="s">
        <v>950</v>
      </c>
      <c r="D88" s="583"/>
      <c r="E88" s="583" t="s">
        <v>908</v>
      </c>
      <c r="F88" s="584">
        <v>489</v>
      </c>
      <c r="G88" s="585" t="s">
        <v>909</v>
      </c>
      <c r="H88" s="621">
        <f t="shared" si="0"/>
        <v>2023.8899999999999</v>
      </c>
      <c r="I88" s="622"/>
      <c r="J88" s="623">
        <v>962.12</v>
      </c>
      <c r="K88" s="624">
        <v>1007.47</v>
      </c>
      <c r="L88" s="624">
        <v>1016.42</v>
      </c>
    </row>
    <row r="89" spans="2:13">
      <c r="B89" s="581" t="s">
        <v>240</v>
      </c>
      <c r="C89" s="597" t="s">
        <v>951</v>
      </c>
      <c r="D89" s="583"/>
      <c r="E89" s="583" t="s">
        <v>952</v>
      </c>
      <c r="F89" s="584">
        <v>96</v>
      </c>
      <c r="G89" s="585" t="s">
        <v>953</v>
      </c>
      <c r="H89" s="621">
        <f t="shared" si="0"/>
        <v>2002.42</v>
      </c>
      <c r="I89" s="622"/>
      <c r="J89" s="623">
        <v>994.45</v>
      </c>
      <c r="K89" s="624">
        <v>995.07</v>
      </c>
      <c r="L89" s="624">
        <v>1007.35</v>
      </c>
    </row>
    <row r="90" spans="2:13" ht="28">
      <c r="B90" s="596" t="s">
        <v>242</v>
      </c>
      <c r="C90" s="597" t="s">
        <v>954</v>
      </c>
      <c r="D90" s="583"/>
      <c r="E90" s="583" t="s">
        <v>955</v>
      </c>
      <c r="F90" s="584">
        <v>693</v>
      </c>
      <c r="G90" s="625" t="s">
        <v>956</v>
      </c>
      <c r="H90" s="621">
        <f t="shared" si="0"/>
        <v>1917.05</v>
      </c>
      <c r="I90" s="622"/>
      <c r="J90" s="623">
        <v>934.7</v>
      </c>
      <c r="K90" s="624">
        <v>948.3</v>
      </c>
      <c r="L90" s="624">
        <v>968.75</v>
      </c>
    </row>
    <row r="91" spans="2:13">
      <c r="B91" s="596" t="s">
        <v>244</v>
      </c>
      <c r="C91" s="597" t="s">
        <v>957</v>
      </c>
      <c r="D91" s="583"/>
      <c r="E91" s="583" t="s">
        <v>908</v>
      </c>
      <c r="F91" s="584">
        <v>489</v>
      </c>
      <c r="G91" s="585" t="s">
        <v>909</v>
      </c>
      <c r="H91" s="621">
        <f t="shared" si="0"/>
        <v>1905.5</v>
      </c>
      <c r="I91" s="622"/>
      <c r="J91" s="623">
        <v>935.62</v>
      </c>
      <c r="K91" s="624">
        <v>945.3</v>
      </c>
      <c r="L91" s="624">
        <v>960.2</v>
      </c>
    </row>
    <row r="92" spans="2:13">
      <c r="B92" s="596" t="s">
        <v>256</v>
      </c>
      <c r="C92" s="597" t="s">
        <v>958</v>
      </c>
      <c r="D92" s="583"/>
      <c r="E92" s="583" t="s">
        <v>908</v>
      </c>
      <c r="F92" s="584">
        <v>489</v>
      </c>
      <c r="G92" s="585" t="s">
        <v>909</v>
      </c>
      <c r="H92" s="621">
        <f t="shared" si="0"/>
        <v>1813.05</v>
      </c>
      <c r="I92" s="622"/>
      <c r="J92" s="623">
        <v>869.77</v>
      </c>
      <c r="K92" s="624">
        <v>898.9</v>
      </c>
      <c r="L92" s="624">
        <v>914.15</v>
      </c>
    </row>
    <row r="93" spans="2:13">
      <c r="B93" s="596" t="s">
        <v>258</v>
      </c>
      <c r="C93" s="597" t="s">
        <v>959</v>
      </c>
      <c r="D93" s="583"/>
      <c r="E93" s="583" t="s">
        <v>908</v>
      </c>
      <c r="F93" s="584">
        <v>576</v>
      </c>
      <c r="G93" s="585" t="s">
        <v>960</v>
      </c>
      <c r="H93" s="621">
        <f t="shared" si="0"/>
        <v>1691</v>
      </c>
      <c r="I93" s="626"/>
      <c r="J93" s="623">
        <v>797.25</v>
      </c>
      <c r="K93" s="624">
        <v>856.3</v>
      </c>
      <c r="L93" s="624">
        <v>834.7</v>
      </c>
    </row>
    <row r="94" spans="2:13">
      <c r="B94" s="596" t="s">
        <v>260</v>
      </c>
      <c r="C94" s="597" t="s">
        <v>961</v>
      </c>
      <c r="D94" s="583"/>
      <c r="E94" s="583" t="s">
        <v>904</v>
      </c>
      <c r="F94" s="584">
        <v>1000</v>
      </c>
      <c r="G94" s="585" t="s">
        <v>905</v>
      </c>
      <c r="H94" s="621">
        <f t="shared" si="0"/>
        <v>1687.47</v>
      </c>
      <c r="I94" s="622"/>
      <c r="J94" s="623">
        <v>692.97</v>
      </c>
      <c r="K94" s="624">
        <v>821.1</v>
      </c>
      <c r="L94" s="624">
        <v>866.37</v>
      </c>
    </row>
    <row r="95" spans="2:13">
      <c r="B95" s="596" t="s">
        <v>262</v>
      </c>
      <c r="C95" s="597" t="s">
        <v>962</v>
      </c>
      <c r="D95" s="583"/>
      <c r="E95" s="583" t="s">
        <v>908</v>
      </c>
      <c r="F95" s="584">
        <v>489</v>
      </c>
      <c r="G95" s="585" t="s">
        <v>909</v>
      </c>
      <c r="H95" s="621">
        <f t="shared" si="0"/>
        <v>1674.3899999999999</v>
      </c>
      <c r="I95" s="622"/>
      <c r="J95" s="623">
        <v>794.87</v>
      </c>
      <c r="K95" s="624">
        <v>835.97</v>
      </c>
      <c r="L95" s="624">
        <v>838.42</v>
      </c>
    </row>
    <row r="96" spans="2:13">
      <c r="B96" s="596" t="s">
        <v>271</v>
      </c>
      <c r="C96" s="597" t="s">
        <v>963</v>
      </c>
      <c r="D96" s="583"/>
      <c r="E96" s="583" t="s">
        <v>904</v>
      </c>
      <c r="F96" s="584">
        <v>1000</v>
      </c>
      <c r="G96" s="585" t="s">
        <v>905</v>
      </c>
      <c r="H96" s="627">
        <f>J96</f>
        <v>369.27</v>
      </c>
      <c r="I96" s="622"/>
      <c r="J96" s="624">
        <v>369.27</v>
      </c>
      <c r="K96" s="623">
        <v>0</v>
      </c>
      <c r="L96" s="623">
        <v>0</v>
      </c>
    </row>
    <row r="97" spans="2:13">
      <c r="B97" s="599"/>
      <c r="C97" s="628"/>
      <c r="D97" s="629"/>
      <c r="E97" s="629"/>
      <c r="F97" s="602"/>
      <c r="G97" s="603"/>
      <c r="H97" s="630"/>
      <c r="I97" s="631"/>
      <c r="J97" s="604"/>
      <c r="K97" s="604"/>
      <c r="L97" s="604"/>
    </row>
    <row r="98" spans="2:13">
      <c r="B98" s="596" t="s">
        <v>406</v>
      </c>
      <c r="C98" s="582" t="s">
        <v>964</v>
      </c>
      <c r="D98" s="583" t="s">
        <v>965</v>
      </c>
      <c r="E98" s="583" t="s">
        <v>966</v>
      </c>
      <c r="F98" s="584"/>
      <c r="G98" s="585" t="s">
        <v>967</v>
      </c>
      <c r="H98" s="627">
        <f>K98+L98</f>
        <v>2027.49</v>
      </c>
      <c r="I98" s="631"/>
      <c r="J98" s="623">
        <v>997.95</v>
      </c>
      <c r="K98" s="632">
        <v>1004.62</v>
      </c>
      <c r="L98" s="633">
        <v>1022.87</v>
      </c>
    </row>
    <row r="101" spans="2:13" ht="18">
      <c r="B101" s="575" t="s">
        <v>968</v>
      </c>
    </row>
    <row r="102" spans="2:13">
      <c r="B102" s="576" t="s">
        <v>0</v>
      </c>
      <c r="C102" s="577" t="s">
        <v>27</v>
      </c>
      <c r="D102" s="578" t="s">
        <v>924</v>
      </c>
      <c r="E102" s="576" t="s">
        <v>29</v>
      </c>
      <c r="F102" s="576" t="s">
        <v>4</v>
      </c>
      <c r="G102" s="576" t="s">
        <v>5</v>
      </c>
      <c r="H102" s="579" t="s">
        <v>969</v>
      </c>
      <c r="I102" s="580"/>
      <c r="J102" s="579" t="s">
        <v>900</v>
      </c>
      <c r="K102" s="579" t="s">
        <v>901</v>
      </c>
      <c r="L102" s="579" t="s">
        <v>902</v>
      </c>
      <c r="M102" s="579" t="s">
        <v>970</v>
      </c>
    </row>
    <row r="103" spans="2:13" ht="28">
      <c r="B103" s="581" t="s">
        <v>234</v>
      </c>
      <c r="C103" s="582" t="s">
        <v>971</v>
      </c>
      <c r="D103" s="583"/>
      <c r="E103" s="583" t="s">
        <v>904</v>
      </c>
      <c r="F103" s="634">
        <v>1000</v>
      </c>
      <c r="G103" s="625" t="s">
        <v>905</v>
      </c>
      <c r="H103" s="635">
        <v>4.54861111111111E-3</v>
      </c>
      <c r="I103" s="587"/>
      <c r="J103" s="636">
        <v>2.2569444444444399E-3</v>
      </c>
      <c r="K103" s="637">
        <v>2.32638888888889E-3</v>
      </c>
      <c r="L103" s="637"/>
      <c r="M103" s="637"/>
    </row>
    <row r="104" spans="2:13" ht="28">
      <c r="B104" s="581" t="s">
        <v>238</v>
      </c>
      <c r="C104" s="638" t="s">
        <v>972</v>
      </c>
      <c r="D104" s="583"/>
      <c r="E104" s="639" t="s">
        <v>908</v>
      </c>
      <c r="F104" s="634">
        <v>1000</v>
      </c>
      <c r="G104" s="625" t="s">
        <v>909</v>
      </c>
      <c r="H104" s="635">
        <v>4.9421296296296297E-3</v>
      </c>
      <c r="I104" s="587"/>
      <c r="J104" s="636">
        <v>2.3148148148148099E-3</v>
      </c>
      <c r="K104" s="637"/>
      <c r="L104" s="637"/>
      <c r="M104" s="637"/>
    </row>
    <row r="105" spans="2:13" ht="28">
      <c r="B105" s="581" t="s">
        <v>240</v>
      </c>
      <c r="C105" s="582" t="s">
        <v>973</v>
      </c>
      <c r="D105" s="583"/>
      <c r="E105" s="583" t="s">
        <v>904</v>
      </c>
      <c r="F105" s="634">
        <v>1000</v>
      </c>
      <c r="G105" s="625" t="s">
        <v>905</v>
      </c>
      <c r="H105" s="635" t="s">
        <v>974</v>
      </c>
      <c r="I105" s="587"/>
      <c r="J105" s="637" t="s">
        <v>975</v>
      </c>
      <c r="K105" s="637" t="s">
        <v>976</v>
      </c>
      <c r="L105" s="636">
        <v>2.3958333333333301E-3</v>
      </c>
      <c r="M105" s="637">
        <v>2.48842592592593E-3</v>
      </c>
    </row>
    <row r="106" spans="2:13" ht="28">
      <c r="B106" s="596" t="s">
        <v>242</v>
      </c>
      <c r="C106" s="638" t="s">
        <v>977</v>
      </c>
      <c r="D106" s="583"/>
      <c r="E106" s="639" t="s">
        <v>904</v>
      </c>
      <c r="F106" s="634">
        <v>1000</v>
      </c>
      <c r="G106" s="625" t="s">
        <v>905</v>
      </c>
      <c r="H106" s="635"/>
      <c r="I106" s="587"/>
      <c r="J106" s="637" t="s">
        <v>975</v>
      </c>
      <c r="K106" s="637">
        <v>2.5810185185185198E-3</v>
      </c>
      <c r="L106" s="636">
        <v>2.4537037037037001E-3</v>
      </c>
      <c r="M106" s="637">
        <v>2.7546296296296299E-3</v>
      </c>
    </row>
    <row r="107" spans="2:13">
      <c r="B107" s="599"/>
      <c r="C107" s="600"/>
      <c r="D107" s="601"/>
      <c r="E107" s="601"/>
      <c r="F107" s="602"/>
      <c r="G107" s="603"/>
      <c r="H107" s="609"/>
      <c r="I107" s="605"/>
      <c r="J107" s="609"/>
      <c r="K107" s="609"/>
      <c r="L107" s="609"/>
      <c r="M107" s="609"/>
    </row>
    <row r="110" spans="2:13" ht="18">
      <c r="B110" s="575" t="s">
        <v>978</v>
      </c>
    </row>
    <row r="111" spans="2:13">
      <c r="B111" s="576" t="s">
        <v>0</v>
      </c>
      <c r="C111" s="577" t="s">
        <v>27</v>
      </c>
      <c r="D111" s="578" t="s">
        <v>924</v>
      </c>
      <c r="E111" s="576" t="s">
        <v>29</v>
      </c>
      <c r="F111" s="576" t="s">
        <v>4</v>
      </c>
      <c r="G111" s="576" t="s">
        <v>5</v>
      </c>
      <c r="H111" s="579" t="s">
        <v>979</v>
      </c>
      <c r="I111" s="580"/>
      <c r="J111" s="579" t="s">
        <v>900</v>
      </c>
      <c r="K111" s="579" t="s">
        <v>901</v>
      </c>
      <c r="L111" s="579" t="s">
        <v>980</v>
      </c>
    </row>
    <row r="112" spans="2:13" ht="28">
      <c r="B112" s="581" t="s">
        <v>234</v>
      </c>
      <c r="C112" s="638" t="s">
        <v>981</v>
      </c>
      <c r="D112" s="640" t="s">
        <v>14</v>
      </c>
      <c r="E112" s="583" t="s">
        <v>904</v>
      </c>
      <c r="F112" s="634">
        <v>1000</v>
      </c>
      <c r="G112" s="625" t="s">
        <v>905</v>
      </c>
      <c r="H112" s="635">
        <v>5.7870370370370402E-3</v>
      </c>
      <c r="I112" s="641"/>
      <c r="J112" s="637">
        <v>2.8472222222222202E-3</v>
      </c>
      <c r="K112" s="636">
        <v>2.8124999999999999E-3</v>
      </c>
      <c r="L112" s="637">
        <v>2.8587962962962998E-3</v>
      </c>
    </row>
    <row r="113" spans="2:12" ht="28">
      <c r="B113" s="581" t="s">
        <v>238</v>
      </c>
      <c r="C113" s="638" t="s">
        <v>982</v>
      </c>
      <c r="D113" s="640"/>
      <c r="E113" s="583" t="s">
        <v>904</v>
      </c>
      <c r="F113" s="634">
        <v>1000</v>
      </c>
      <c r="G113" s="625" t="s">
        <v>905</v>
      </c>
      <c r="H113" s="635">
        <v>6.0648148148148102E-3</v>
      </c>
      <c r="I113" s="641"/>
      <c r="J113" s="636">
        <v>3.0787037037036998E-3</v>
      </c>
      <c r="K113" s="637">
        <v>3.1828703703703702E-3</v>
      </c>
      <c r="L113" s="637">
        <v>3.1944444444444399E-3</v>
      </c>
    </row>
    <row r="114" spans="2:12" ht="28">
      <c r="B114" s="581" t="s">
        <v>240</v>
      </c>
      <c r="C114" s="638" t="s">
        <v>983</v>
      </c>
      <c r="D114" s="640"/>
      <c r="E114" s="583" t="s">
        <v>904</v>
      </c>
      <c r="F114" s="634">
        <v>1000</v>
      </c>
      <c r="G114" s="625" t="s">
        <v>905</v>
      </c>
      <c r="H114" s="635">
        <v>6.3541666666666703E-3</v>
      </c>
      <c r="I114" s="641"/>
      <c r="J114" s="637">
        <v>3.4143518518518498E-3</v>
      </c>
      <c r="K114" s="637" t="s">
        <v>984</v>
      </c>
      <c r="L114" s="636">
        <v>3.0787037037036998E-3</v>
      </c>
    </row>
    <row r="115" spans="2:12">
      <c r="B115" s="599"/>
      <c r="C115" s="600"/>
      <c r="D115" s="601"/>
      <c r="E115" s="601"/>
      <c r="F115" s="602"/>
      <c r="G115" s="603"/>
      <c r="H115" s="609"/>
      <c r="I115" s="605"/>
      <c r="J115" s="609"/>
      <c r="K115" s="609"/>
      <c r="L115" s="609"/>
    </row>
    <row r="1048556" s="8" customFormat="1"/>
    <row r="1048557" s="8" customFormat="1"/>
    <row r="1048558" s="8" customFormat="1"/>
    <row r="1048559" s="8" customFormat="1"/>
    <row r="1048560" s="8" customFormat="1"/>
    <row r="1048561" s="8" customFormat="1"/>
    <row r="1048562" s="8" customFormat="1"/>
    <row r="1048563" s="8" customFormat="1"/>
    <row r="1048564" s="8" customFormat="1"/>
    <row r="1048565" s="8" customFormat="1"/>
    <row r="1048566" s="8" customFormat="1"/>
    <row r="1048567" s="8" customFormat="1"/>
    <row r="1048568" s="8" customFormat="1"/>
    <row r="1048569" s="8" customFormat="1"/>
    <row r="1048570" s="8" customFormat="1"/>
    <row r="1048571" s="8" customFormat="1"/>
    <row r="1048572" s="8" customFormat="1"/>
    <row r="1048573" s="8" customFormat="1"/>
    <row r="1048574" s="8" customFormat="1"/>
    <row r="1048575" s="8" customFormat="1"/>
    <row r="1048576" s="8" customForma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6E8F-4C00-DA43-8324-F7330BB45C32}">
  <dimension ref="A1:Z1000"/>
  <sheetViews>
    <sheetView workbookViewId="0">
      <selection activeCell="F4" sqref="F4"/>
    </sheetView>
  </sheetViews>
  <sheetFormatPr baseColWidth="10" defaultColWidth="9.5" defaultRowHeight="16"/>
  <cols>
    <col min="1" max="1" width="1" style="8" customWidth="1"/>
    <col min="2" max="2" width="8.5" style="8" customWidth="1"/>
    <col min="3" max="3" width="16.75" style="8" customWidth="1"/>
    <col min="4" max="4" width="8.5" style="8" customWidth="1"/>
    <col min="5" max="5" width="15.125" style="8" customWidth="1"/>
    <col min="6" max="6" width="12.5" style="8" customWidth="1"/>
    <col min="7" max="7" width="18.125" style="8" customWidth="1"/>
    <col min="8" max="8" width="10" style="8" customWidth="1"/>
    <col min="9" max="9" width="1.625" style="8" customWidth="1"/>
    <col min="10" max="14" width="7.25" style="8" customWidth="1"/>
    <col min="15" max="26" width="8" style="8" customWidth="1"/>
    <col min="27" max="16384" width="9.5" style="8"/>
  </cols>
  <sheetData>
    <row r="1" spans="1:26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23">
      <c r="A2" s="63"/>
      <c r="B2" s="63"/>
      <c r="C2" s="63"/>
      <c r="D2" s="63"/>
      <c r="E2" s="63"/>
      <c r="F2" s="64" t="s">
        <v>87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ht="23">
      <c r="A3" s="63"/>
      <c r="B3" s="63"/>
      <c r="C3" s="63"/>
      <c r="D3" s="63"/>
      <c r="E3" s="63"/>
      <c r="F3" s="64" t="s">
        <v>353</v>
      </c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ht="12.75" customHeight="1">
      <c r="A4" s="63"/>
      <c r="B4" s="65"/>
      <c r="C4" s="66"/>
      <c r="D4" s="63"/>
      <c r="E4" s="67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1:26" ht="24.75" customHeight="1" thickBot="1">
      <c r="A5" s="63"/>
      <c r="B5" s="68" t="s">
        <v>88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26" ht="24.75" customHeight="1">
      <c r="A6" s="63"/>
      <c r="B6" s="69" t="s">
        <v>0</v>
      </c>
      <c r="C6" s="70" t="s">
        <v>27</v>
      </c>
      <c r="D6" s="71" t="s">
        <v>89</v>
      </c>
      <c r="E6" s="72" t="s">
        <v>29</v>
      </c>
      <c r="F6" s="72" t="s">
        <v>4</v>
      </c>
      <c r="G6" s="73" t="s">
        <v>5</v>
      </c>
      <c r="H6" s="74" t="s">
        <v>90</v>
      </c>
      <c r="I6" s="63"/>
      <c r="J6" s="75" t="s">
        <v>91</v>
      </c>
      <c r="K6" s="76" t="s">
        <v>92</v>
      </c>
      <c r="L6" s="76" t="s">
        <v>93</v>
      </c>
      <c r="M6" s="76" t="s">
        <v>94</v>
      </c>
      <c r="N6" s="77" t="s">
        <v>95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15" customHeight="1">
      <c r="A7" s="63"/>
      <c r="B7" s="78">
        <v>1</v>
      </c>
      <c r="C7" s="79" t="s">
        <v>96</v>
      </c>
      <c r="D7" s="80"/>
      <c r="E7" s="80"/>
      <c r="F7" s="80">
        <v>282</v>
      </c>
      <c r="G7" s="81" t="s">
        <v>97</v>
      </c>
      <c r="H7" s="82">
        <v>7874.7</v>
      </c>
      <c r="I7" s="63"/>
      <c r="J7" s="83">
        <v>1941.9</v>
      </c>
      <c r="K7" s="84">
        <v>1982</v>
      </c>
      <c r="L7" s="84">
        <v>2000</v>
      </c>
      <c r="M7" s="84">
        <v>1950.8</v>
      </c>
      <c r="N7" s="85" t="s">
        <v>98</v>
      </c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spans="1:26" ht="15" customHeight="1">
      <c r="A8" s="63"/>
      <c r="B8" s="78">
        <v>2</v>
      </c>
      <c r="C8" s="79" t="s">
        <v>99</v>
      </c>
      <c r="D8" s="80"/>
      <c r="E8" s="80"/>
      <c r="F8" s="80">
        <v>282</v>
      </c>
      <c r="G8" s="81" t="s">
        <v>97</v>
      </c>
      <c r="H8" s="82">
        <v>7872.6</v>
      </c>
      <c r="I8" s="63"/>
      <c r="J8" s="83">
        <v>1986.5</v>
      </c>
      <c r="K8" s="84">
        <v>2000</v>
      </c>
      <c r="L8" s="84">
        <v>1889.6</v>
      </c>
      <c r="M8" s="84">
        <v>1996.5</v>
      </c>
      <c r="N8" s="85" t="s">
        <v>98</v>
      </c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26" ht="15" customHeight="1">
      <c r="A9" s="63"/>
      <c r="B9" s="78">
        <v>3</v>
      </c>
      <c r="C9" s="79" t="s">
        <v>100</v>
      </c>
      <c r="D9" s="80"/>
      <c r="E9" s="80"/>
      <c r="F9" s="80">
        <v>574</v>
      </c>
      <c r="G9" s="81" t="s">
        <v>101</v>
      </c>
      <c r="H9" s="82">
        <v>7817.3</v>
      </c>
      <c r="I9" s="63"/>
      <c r="J9" s="83" t="s">
        <v>98</v>
      </c>
      <c r="K9" s="84">
        <v>1964.7</v>
      </c>
      <c r="L9" s="84">
        <v>1854.6</v>
      </c>
      <c r="M9" s="84">
        <v>2000</v>
      </c>
      <c r="N9" s="85">
        <v>1998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26" ht="15" customHeight="1">
      <c r="A10" s="63"/>
      <c r="B10" s="82">
        <v>4</v>
      </c>
      <c r="C10" s="79" t="s">
        <v>102</v>
      </c>
      <c r="D10" s="80"/>
      <c r="E10" s="80"/>
      <c r="F10" s="80">
        <v>237</v>
      </c>
      <c r="G10" s="81" t="s">
        <v>103</v>
      </c>
      <c r="H10" s="82">
        <v>7787.3</v>
      </c>
      <c r="I10" s="63"/>
      <c r="J10" s="83">
        <v>1938.9</v>
      </c>
      <c r="K10" s="84">
        <v>1929.7</v>
      </c>
      <c r="L10" s="84">
        <v>1944.8</v>
      </c>
      <c r="M10" s="84" t="s">
        <v>98</v>
      </c>
      <c r="N10" s="85">
        <v>1973.9</v>
      </c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15" customHeight="1">
      <c r="A11" s="63"/>
      <c r="B11" s="82">
        <v>5</v>
      </c>
      <c r="C11" s="79" t="s">
        <v>104</v>
      </c>
      <c r="D11" s="80"/>
      <c r="E11" s="80"/>
      <c r="F11" s="80">
        <v>155</v>
      </c>
      <c r="G11" s="81" t="s">
        <v>105</v>
      </c>
      <c r="H11" s="82">
        <v>7728.9</v>
      </c>
      <c r="I11" s="63"/>
      <c r="J11" s="83">
        <v>1945</v>
      </c>
      <c r="K11" s="84" t="s">
        <v>98</v>
      </c>
      <c r="L11" s="84">
        <v>1886.7</v>
      </c>
      <c r="M11" s="84">
        <v>1920.1</v>
      </c>
      <c r="N11" s="85">
        <v>1977.1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15" customHeight="1">
      <c r="A12" s="63"/>
      <c r="B12" s="82">
        <v>6</v>
      </c>
      <c r="C12" s="79" t="s">
        <v>106</v>
      </c>
      <c r="D12" s="80"/>
      <c r="E12" s="80"/>
      <c r="F12" s="80">
        <v>38</v>
      </c>
      <c r="G12" s="81" t="s">
        <v>107</v>
      </c>
      <c r="H12" s="82">
        <v>7530.7</v>
      </c>
      <c r="I12" s="63"/>
      <c r="J12" s="83">
        <v>1858.8</v>
      </c>
      <c r="K12" s="84">
        <v>1877.8</v>
      </c>
      <c r="L12" s="84">
        <v>1881</v>
      </c>
      <c r="M12" s="84" t="s">
        <v>98</v>
      </c>
      <c r="N12" s="85">
        <v>1913.1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15" customHeight="1">
      <c r="A13" s="63"/>
      <c r="B13" s="82">
        <v>7</v>
      </c>
      <c r="C13" s="79" t="s">
        <v>108</v>
      </c>
      <c r="D13" s="80"/>
      <c r="E13" s="80"/>
      <c r="F13" s="80">
        <v>64</v>
      </c>
      <c r="G13" s="81" t="s">
        <v>109</v>
      </c>
      <c r="H13" s="82">
        <v>7519.7</v>
      </c>
      <c r="I13" s="63"/>
      <c r="J13" s="83">
        <v>1834.3</v>
      </c>
      <c r="K13" s="84" t="s">
        <v>98</v>
      </c>
      <c r="L13" s="84">
        <v>1890.4</v>
      </c>
      <c r="M13" s="84">
        <v>1883.4</v>
      </c>
      <c r="N13" s="85">
        <v>1911.6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15" customHeight="1">
      <c r="A14" s="63"/>
      <c r="B14" s="82">
        <v>8</v>
      </c>
      <c r="C14" s="79" t="s">
        <v>110</v>
      </c>
      <c r="D14" s="80"/>
      <c r="E14" s="80"/>
      <c r="F14" s="80">
        <v>155</v>
      </c>
      <c r="G14" s="81" t="s">
        <v>105</v>
      </c>
      <c r="H14" s="82">
        <v>7518.3</v>
      </c>
      <c r="I14" s="63"/>
      <c r="J14" s="83" t="s">
        <v>98</v>
      </c>
      <c r="K14" s="84">
        <v>1840.6</v>
      </c>
      <c r="L14" s="84">
        <v>1861.4</v>
      </c>
      <c r="M14" s="84">
        <v>1870.1</v>
      </c>
      <c r="N14" s="85">
        <v>1946.2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26" ht="15" customHeight="1">
      <c r="A15" s="63"/>
      <c r="B15" s="82">
        <v>9</v>
      </c>
      <c r="C15" s="79" t="s">
        <v>111</v>
      </c>
      <c r="D15" s="80"/>
      <c r="E15" s="80"/>
      <c r="F15" s="80">
        <v>882</v>
      </c>
      <c r="G15" s="81" t="s">
        <v>112</v>
      </c>
      <c r="H15" s="82">
        <v>7473.5</v>
      </c>
      <c r="I15" s="63"/>
      <c r="J15" s="83">
        <v>1866.5</v>
      </c>
      <c r="K15" s="84">
        <v>1848.5</v>
      </c>
      <c r="L15" s="84" t="s">
        <v>98</v>
      </c>
      <c r="M15" s="84">
        <v>1837.7</v>
      </c>
      <c r="N15" s="85">
        <v>1920.8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15" customHeight="1">
      <c r="A16" s="63"/>
      <c r="B16" s="82">
        <v>10</v>
      </c>
      <c r="C16" s="79" t="s">
        <v>113</v>
      </c>
      <c r="D16" s="80"/>
      <c r="E16" s="80"/>
      <c r="F16" s="80">
        <v>274</v>
      </c>
      <c r="G16" s="81" t="s">
        <v>114</v>
      </c>
      <c r="H16" s="82">
        <v>7449.7</v>
      </c>
      <c r="I16" s="63"/>
      <c r="J16" s="83">
        <v>1842.8</v>
      </c>
      <c r="K16" s="84">
        <v>1841.2</v>
      </c>
      <c r="L16" s="84" t="s">
        <v>98</v>
      </c>
      <c r="M16" s="84">
        <v>1888.9</v>
      </c>
      <c r="N16" s="85">
        <v>1876.8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pans="1:26" ht="15" customHeight="1">
      <c r="A17" s="63"/>
      <c r="B17" s="82">
        <v>11</v>
      </c>
      <c r="C17" s="79" t="s">
        <v>115</v>
      </c>
      <c r="D17" s="80"/>
      <c r="E17" s="80"/>
      <c r="F17" s="80">
        <v>38</v>
      </c>
      <c r="G17" s="81" t="s">
        <v>107</v>
      </c>
      <c r="H17" s="82">
        <v>7442.4</v>
      </c>
      <c r="I17" s="63"/>
      <c r="J17" s="83">
        <v>1874.9</v>
      </c>
      <c r="K17" s="84">
        <v>1898.4</v>
      </c>
      <c r="L17" s="84">
        <v>1856.2</v>
      </c>
      <c r="M17" s="84" t="s">
        <v>98</v>
      </c>
      <c r="N17" s="85">
        <v>1812.9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pans="1:26" ht="15" customHeight="1">
      <c r="A18" s="63"/>
      <c r="B18" s="82">
        <v>12</v>
      </c>
      <c r="C18" s="79" t="s">
        <v>116</v>
      </c>
      <c r="D18" s="80"/>
      <c r="E18" s="80"/>
      <c r="F18" s="80">
        <v>512</v>
      </c>
      <c r="G18" s="81" t="s">
        <v>117</v>
      </c>
      <c r="H18" s="82">
        <v>7403.7</v>
      </c>
      <c r="I18" s="63"/>
      <c r="J18" s="83">
        <v>1859.6</v>
      </c>
      <c r="K18" s="84" t="s">
        <v>98</v>
      </c>
      <c r="L18" s="84">
        <v>1843.1</v>
      </c>
      <c r="M18" s="84">
        <v>1824.2</v>
      </c>
      <c r="N18" s="85">
        <v>1876.8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pans="1:26" ht="15" customHeight="1">
      <c r="A19" s="63"/>
      <c r="B19" s="82">
        <v>13</v>
      </c>
      <c r="C19" s="79" t="s">
        <v>118</v>
      </c>
      <c r="D19" s="80"/>
      <c r="E19" s="80"/>
      <c r="F19" s="80">
        <v>110</v>
      </c>
      <c r="G19" s="81" t="s">
        <v>119</v>
      </c>
      <c r="H19" s="82">
        <v>7385.4</v>
      </c>
      <c r="I19" s="63"/>
      <c r="J19" s="83" t="s">
        <v>98</v>
      </c>
      <c r="K19" s="84">
        <v>1870.2</v>
      </c>
      <c r="L19" s="84">
        <v>1820.4</v>
      </c>
      <c r="M19" s="84">
        <v>1873.4</v>
      </c>
      <c r="N19" s="85">
        <v>1821.4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ht="15" customHeight="1">
      <c r="A20" s="63"/>
      <c r="B20" s="82">
        <v>14</v>
      </c>
      <c r="C20" s="79" t="s">
        <v>120</v>
      </c>
      <c r="D20" s="80"/>
      <c r="E20" s="80"/>
      <c r="F20" s="80">
        <v>798</v>
      </c>
      <c r="G20" s="81" t="s">
        <v>121</v>
      </c>
      <c r="H20" s="82">
        <v>7381.3</v>
      </c>
      <c r="I20" s="63"/>
      <c r="J20" s="83">
        <v>1887</v>
      </c>
      <c r="K20" s="84">
        <v>1771.6</v>
      </c>
      <c r="L20" s="84" t="s">
        <v>98</v>
      </c>
      <c r="M20" s="84">
        <v>1894.4</v>
      </c>
      <c r="N20" s="85">
        <v>1828.3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pans="1:26" ht="15" customHeight="1">
      <c r="A21" s="63"/>
      <c r="B21" s="82">
        <v>15</v>
      </c>
      <c r="C21" s="79" t="s">
        <v>122</v>
      </c>
      <c r="D21" s="80"/>
      <c r="E21" s="80"/>
      <c r="F21" s="80">
        <v>38</v>
      </c>
      <c r="G21" s="81" t="s">
        <v>107</v>
      </c>
      <c r="H21" s="82">
        <v>7359.2</v>
      </c>
      <c r="I21" s="63"/>
      <c r="J21" s="83">
        <v>1887</v>
      </c>
      <c r="K21" s="84">
        <v>1916.1</v>
      </c>
      <c r="L21" s="84">
        <v>1848.9</v>
      </c>
      <c r="M21" s="84" t="s">
        <v>98</v>
      </c>
      <c r="N21" s="85">
        <v>1707.2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pans="1:26" ht="15" customHeight="1">
      <c r="A22" s="63"/>
      <c r="B22" s="82">
        <v>16</v>
      </c>
      <c r="C22" s="79" t="s">
        <v>123</v>
      </c>
      <c r="D22" s="80"/>
      <c r="E22" s="80"/>
      <c r="F22" s="80">
        <v>882</v>
      </c>
      <c r="G22" s="81" t="s">
        <v>112</v>
      </c>
      <c r="H22" s="82">
        <v>7320.5</v>
      </c>
      <c r="I22" s="63"/>
      <c r="J22" s="83" t="s">
        <v>98</v>
      </c>
      <c r="K22" s="84">
        <v>1817.4</v>
      </c>
      <c r="L22" s="84">
        <v>1774</v>
      </c>
      <c r="M22" s="84">
        <v>1847.1</v>
      </c>
      <c r="N22" s="85">
        <v>1882</v>
      </c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pans="1:26" ht="15" customHeight="1">
      <c r="A23" s="63"/>
      <c r="B23" s="82">
        <v>17</v>
      </c>
      <c r="C23" s="79" t="s">
        <v>124</v>
      </c>
      <c r="D23" s="80"/>
      <c r="E23" s="80"/>
      <c r="F23" s="80">
        <v>195</v>
      </c>
      <c r="G23" s="81" t="s">
        <v>125</v>
      </c>
      <c r="H23" s="82">
        <v>7300.2</v>
      </c>
      <c r="I23" s="63"/>
      <c r="J23" s="83" t="s">
        <v>98</v>
      </c>
      <c r="K23" s="84">
        <v>1880.6</v>
      </c>
      <c r="L23" s="84">
        <v>1794.2</v>
      </c>
      <c r="M23" s="84">
        <v>1827.5</v>
      </c>
      <c r="N23" s="85">
        <v>1797.9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pans="1:26" ht="15" customHeight="1">
      <c r="A24" s="63"/>
      <c r="B24" s="82">
        <v>18</v>
      </c>
      <c r="C24" s="79" t="s">
        <v>126</v>
      </c>
      <c r="D24" s="80"/>
      <c r="E24" s="80"/>
      <c r="F24" s="80">
        <v>972</v>
      </c>
      <c r="G24" s="81" t="s">
        <v>127</v>
      </c>
      <c r="H24" s="82">
        <v>7297.4</v>
      </c>
      <c r="I24" s="63"/>
      <c r="J24" s="83" t="s">
        <v>98</v>
      </c>
      <c r="K24" s="84">
        <v>1726.7</v>
      </c>
      <c r="L24" s="84">
        <v>1867.1</v>
      </c>
      <c r="M24" s="84">
        <v>1886.2</v>
      </c>
      <c r="N24" s="85">
        <v>1817.4</v>
      </c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pans="1:26" ht="15" customHeight="1">
      <c r="A25" s="63"/>
      <c r="B25" s="82">
        <v>19</v>
      </c>
      <c r="C25" s="79" t="s">
        <v>128</v>
      </c>
      <c r="D25" s="80"/>
      <c r="E25" s="80"/>
      <c r="F25" s="80">
        <v>972</v>
      </c>
      <c r="G25" s="81" t="s">
        <v>127</v>
      </c>
      <c r="H25" s="82">
        <v>7257.9</v>
      </c>
      <c r="I25" s="63"/>
      <c r="J25" s="83" t="s">
        <v>98</v>
      </c>
      <c r="K25" s="84">
        <v>1863.9</v>
      </c>
      <c r="L25" s="84">
        <v>1820.4</v>
      </c>
      <c r="M25" s="84">
        <v>1780.5</v>
      </c>
      <c r="N25" s="85">
        <v>1793.1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pans="1:26" ht="15" customHeight="1">
      <c r="A26" s="63"/>
      <c r="B26" s="82">
        <v>20</v>
      </c>
      <c r="C26" s="79" t="s">
        <v>129</v>
      </c>
      <c r="D26" s="80"/>
      <c r="E26" s="80"/>
      <c r="F26" s="80">
        <v>64</v>
      </c>
      <c r="G26" s="81" t="s">
        <v>109</v>
      </c>
      <c r="H26" s="82">
        <v>7241.9</v>
      </c>
      <c r="I26" s="63"/>
      <c r="J26" s="83">
        <v>1806.6</v>
      </c>
      <c r="K26" s="84">
        <v>1778.5</v>
      </c>
      <c r="L26" s="84" t="s">
        <v>98</v>
      </c>
      <c r="M26" s="84">
        <v>1814.2</v>
      </c>
      <c r="N26" s="85">
        <v>1842.6</v>
      </c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pans="1:26" ht="15" customHeight="1">
      <c r="A27" s="63"/>
      <c r="B27" s="82">
        <v>21</v>
      </c>
      <c r="C27" s="79" t="s">
        <v>130</v>
      </c>
      <c r="D27" s="80"/>
      <c r="E27" s="80"/>
      <c r="F27" s="80">
        <v>94</v>
      </c>
      <c r="G27" s="81" t="s">
        <v>109</v>
      </c>
      <c r="H27" s="82">
        <v>7154.7</v>
      </c>
      <c r="I27" s="63"/>
      <c r="J27" s="83">
        <v>1754.5</v>
      </c>
      <c r="K27" s="84">
        <v>1777.8</v>
      </c>
      <c r="L27" s="84">
        <v>1799.5</v>
      </c>
      <c r="M27" s="84">
        <v>1822.9</v>
      </c>
      <c r="N27" s="85" t="s">
        <v>98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pans="1:26" ht="15" customHeight="1">
      <c r="A28" s="63"/>
      <c r="B28" s="82">
        <v>22</v>
      </c>
      <c r="C28" s="79" t="s">
        <v>131</v>
      </c>
      <c r="D28" s="80"/>
      <c r="E28" s="80"/>
      <c r="F28" s="80">
        <v>274</v>
      </c>
      <c r="G28" s="81" t="s">
        <v>132</v>
      </c>
      <c r="H28" s="82">
        <v>7124.4</v>
      </c>
      <c r="I28" s="63"/>
      <c r="J28" s="83">
        <v>1772.5</v>
      </c>
      <c r="K28" s="84">
        <v>1701.3</v>
      </c>
      <c r="L28" s="84">
        <v>1803.5</v>
      </c>
      <c r="M28" s="84">
        <v>1847.1</v>
      </c>
      <c r="N28" s="85" t="s">
        <v>98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pans="1:26" ht="15" customHeight="1">
      <c r="A29" s="63"/>
      <c r="B29" s="82">
        <v>23</v>
      </c>
      <c r="C29" s="79" t="s">
        <v>133</v>
      </c>
      <c r="D29" s="80"/>
      <c r="E29" s="80"/>
      <c r="F29" s="80">
        <v>38</v>
      </c>
      <c r="G29" s="81" t="s">
        <v>107</v>
      </c>
      <c r="H29" s="82">
        <v>7107.6</v>
      </c>
      <c r="I29" s="63"/>
      <c r="J29" s="83">
        <v>1800.2</v>
      </c>
      <c r="K29" s="84">
        <v>1695.6</v>
      </c>
      <c r="L29" s="84">
        <v>1843.1</v>
      </c>
      <c r="M29" s="84">
        <v>1768.7</v>
      </c>
      <c r="N29" s="85" t="s">
        <v>98</v>
      </c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pans="1:26" ht="15" customHeight="1">
      <c r="A30" s="63"/>
      <c r="B30" s="82">
        <v>24</v>
      </c>
      <c r="C30" s="79" t="s">
        <v>134</v>
      </c>
      <c r="D30" s="80"/>
      <c r="E30" s="80"/>
      <c r="F30" s="80">
        <v>112</v>
      </c>
      <c r="G30" s="81" t="s">
        <v>135</v>
      </c>
      <c r="H30" s="82">
        <v>7075.6</v>
      </c>
      <c r="I30" s="63"/>
      <c r="J30" s="83" t="s">
        <v>98</v>
      </c>
      <c r="K30" s="84">
        <v>1758.3</v>
      </c>
      <c r="L30" s="84">
        <v>1803.6</v>
      </c>
      <c r="M30" s="84">
        <v>1884.2</v>
      </c>
      <c r="N30" s="85">
        <v>1629.5</v>
      </c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15" customHeight="1">
      <c r="A31" s="63"/>
      <c r="B31" s="82">
        <v>25</v>
      </c>
      <c r="C31" s="79" t="s">
        <v>136</v>
      </c>
      <c r="D31" s="80"/>
      <c r="E31" s="80"/>
      <c r="F31" s="80">
        <v>274</v>
      </c>
      <c r="G31" s="81" t="s">
        <v>114</v>
      </c>
      <c r="H31" s="82">
        <v>7038.9</v>
      </c>
      <c r="I31" s="63"/>
      <c r="J31" s="83">
        <v>1764.4</v>
      </c>
      <c r="K31" s="84">
        <v>1757.2</v>
      </c>
      <c r="L31" s="84">
        <v>1750.7</v>
      </c>
      <c r="M31" s="84" t="s">
        <v>98</v>
      </c>
      <c r="N31" s="85">
        <v>1766.6</v>
      </c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ht="15" customHeight="1">
      <c r="A32" s="63"/>
      <c r="B32" s="82">
        <v>26</v>
      </c>
      <c r="C32" s="79" t="s">
        <v>137</v>
      </c>
      <c r="D32" s="80"/>
      <c r="E32" s="80"/>
      <c r="F32" s="80">
        <v>669</v>
      </c>
      <c r="G32" s="81" t="s">
        <v>138</v>
      </c>
      <c r="H32" s="82">
        <v>7000.1</v>
      </c>
      <c r="I32" s="63"/>
      <c r="J32" s="83">
        <v>1915.4</v>
      </c>
      <c r="K32" s="84">
        <v>1741.7</v>
      </c>
      <c r="L32" s="84" t="s">
        <v>98</v>
      </c>
      <c r="M32" s="84">
        <v>1807</v>
      </c>
      <c r="N32" s="85">
        <v>1536</v>
      </c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pans="1:26" ht="15" customHeight="1">
      <c r="A33" s="63"/>
      <c r="B33" s="82">
        <v>27</v>
      </c>
      <c r="C33" s="79" t="s">
        <v>139</v>
      </c>
      <c r="D33" s="80" t="s">
        <v>14</v>
      </c>
      <c r="E33" s="80"/>
      <c r="F33" s="80">
        <v>882</v>
      </c>
      <c r="G33" s="81" t="s">
        <v>112</v>
      </c>
      <c r="H33" s="82">
        <v>6988.9</v>
      </c>
      <c r="I33" s="63"/>
      <c r="J33" s="83" t="s">
        <v>98</v>
      </c>
      <c r="K33" s="84">
        <v>1714.3</v>
      </c>
      <c r="L33" s="84">
        <v>1775.8</v>
      </c>
      <c r="M33" s="84">
        <v>1762.3</v>
      </c>
      <c r="N33" s="85">
        <v>1736.5</v>
      </c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pans="1:26" ht="15" customHeight="1">
      <c r="A34" s="63"/>
      <c r="B34" s="82">
        <v>28</v>
      </c>
      <c r="C34" s="79" t="s">
        <v>140</v>
      </c>
      <c r="D34" s="80"/>
      <c r="E34" s="80"/>
      <c r="F34" s="80">
        <v>669</v>
      </c>
      <c r="G34" s="81" t="s">
        <v>138</v>
      </c>
      <c r="H34" s="82">
        <v>6976.5</v>
      </c>
      <c r="I34" s="63"/>
      <c r="J34" s="83">
        <v>1623.2</v>
      </c>
      <c r="K34" s="84" t="s">
        <v>98</v>
      </c>
      <c r="L34" s="84">
        <v>1801.2</v>
      </c>
      <c r="M34" s="84">
        <v>1705.1</v>
      </c>
      <c r="N34" s="85">
        <v>1847</v>
      </c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pans="1:26" ht="15" customHeight="1">
      <c r="A35" s="63"/>
      <c r="B35" s="82">
        <v>29</v>
      </c>
      <c r="C35" s="79" t="s">
        <v>141</v>
      </c>
      <c r="D35" s="80"/>
      <c r="E35" s="80"/>
      <c r="F35" s="80">
        <v>274</v>
      </c>
      <c r="G35" s="81" t="s">
        <v>132</v>
      </c>
      <c r="H35" s="82">
        <v>6936.7</v>
      </c>
      <c r="I35" s="63"/>
      <c r="J35" s="83">
        <v>1731.8</v>
      </c>
      <c r="K35" s="84">
        <v>1708</v>
      </c>
      <c r="L35" s="84" t="s">
        <v>98</v>
      </c>
      <c r="M35" s="84">
        <v>1790</v>
      </c>
      <c r="N35" s="85">
        <v>1706.9</v>
      </c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pans="1:26" ht="15" customHeight="1">
      <c r="A36" s="63"/>
      <c r="B36" s="82">
        <v>30</v>
      </c>
      <c r="C36" s="79" t="s">
        <v>142</v>
      </c>
      <c r="D36" s="80"/>
      <c r="E36" s="80"/>
      <c r="F36" s="80">
        <v>541</v>
      </c>
      <c r="G36" s="81" t="s">
        <v>143</v>
      </c>
      <c r="H36" s="82">
        <v>6846.4</v>
      </c>
      <c r="I36" s="63"/>
      <c r="J36" s="83">
        <v>1668.4</v>
      </c>
      <c r="K36" s="84" t="s">
        <v>98</v>
      </c>
      <c r="L36" s="84">
        <v>1904.3</v>
      </c>
      <c r="M36" s="84">
        <v>1492.5</v>
      </c>
      <c r="N36" s="85">
        <v>1781.2</v>
      </c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pans="1:26" ht="15" customHeight="1">
      <c r="A37" s="63"/>
      <c r="B37" s="82">
        <v>31</v>
      </c>
      <c r="C37" s="79" t="s">
        <v>144</v>
      </c>
      <c r="D37" s="80"/>
      <c r="E37" s="80"/>
      <c r="F37" s="80">
        <v>274</v>
      </c>
      <c r="G37" s="81" t="s">
        <v>114</v>
      </c>
      <c r="H37" s="82">
        <v>6830.2</v>
      </c>
      <c r="I37" s="63"/>
      <c r="J37" s="83">
        <v>1466.2</v>
      </c>
      <c r="K37" s="84">
        <v>1801.3</v>
      </c>
      <c r="L37" s="84">
        <v>1771.1</v>
      </c>
      <c r="M37" s="84">
        <v>1791.6</v>
      </c>
      <c r="N37" s="85" t="s">
        <v>98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pans="1:26" ht="15" customHeight="1">
      <c r="A38" s="63"/>
      <c r="B38" s="82">
        <v>32</v>
      </c>
      <c r="C38" s="79" t="s">
        <v>145</v>
      </c>
      <c r="D38" s="80"/>
      <c r="E38" s="80"/>
      <c r="F38" s="80">
        <v>972</v>
      </c>
      <c r="G38" s="81" t="s">
        <v>127</v>
      </c>
      <c r="H38" s="82">
        <v>6761.4</v>
      </c>
      <c r="I38" s="63"/>
      <c r="J38" s="83">
        <v>1791.8</v>
      </c>
      <c r="K38" s="84" t="s">
        <v>98</v>
      </c>
      <c r="L38" s="84">
        <v>1744.6</v>
      </c>
      <c r="M38" s="84">
        <v>1818.5</v>
      </c>
      <c r="N38" s="85">
        <v>1406.5</v>
      </c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pans="1:26" ht="15" customHeight="1">
      <c r="A39" s="63"/>
      <c r="B39" s="82">
        <v>33</v>
      </c>
      <c r="C39" s="79" t="s">
        <v>146</v>
      </c>
      <c r="D39" s="80"/>
      <c r="E39" s="80"/>
      <c r="F39" s="80">
        <v>979</v>
      </c>
      <c r="G39" s="81" t="s">
        <v>147</v>
      </c>
      <c r="H39" s="82">
        <v>6744.6</v>
      </c>
      <c r="I39" s="63"/>
      <c r="J39" s="83">
        <v>1758.4</v>
      </c>
      <c r="K39" s="84">
        <v>1346.1</v>
      </c>
      <c r="L39" s="84" t="s">
        <v>98</v>
      </c>
      <c r="M39" s="84">
        <v>1823.2</v>
      </c>
      <c r="N39" s="85">
        <v>1816.9</v>
      </c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pans="1:26" ht="15" customHeight="1">
      <c r="A40" s="63"/>
      <c r="B40" s="82">
        <v>34</v>
      </c>
      <c r="C40" s="79" t="s">
        <v>148</v>
      </c>
      <c r="D40" s="80"/>
      <c r="E40" s="80"/>
      <c r="F40" s="80">
        <v>146</v>
      </c>
      <c r="G40" s="81" t="s">
        <v>149</v>
      </c>
      <c r="H40" s="82">
        <v>6722.3</v>
      </c>
      <c r="I40" s="63"/>
      <c r="J40" s="83" t="s">
        <v>98</v>
      </c>
      <c r="K40" s="84">
        <v>1586.6</v>
      </c>
      <c r="L40" s="84">
        <v>1739.9</v>
      </c>
      <c r="M40" s="84">
        <v>1681.3</v>
      </c>
      <c r="N40" s="85">
        <v>1714.5</v>
      </c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26" ht="15" customHeight="1">
      <c r="A41" s="63"/>
      <c r="B41" s="82">
        <v>35</v>
      </c>
      <c r="C41" s="79" t="s">
        <v>150</v>
      </c>
      <c r="D41" s="80"/>
      <c r="E41" s="80"/>
      <c r="F41" s="80">
        <v>110</v>
      </c>
      <c r="G41" s="81" t="s">
        <v>119</v>
      </c>
      <c r="H41" s="82">
        <v>6702.1</v>
      </c>
      <c r="I41" s="63"/>
      <c r="J41" s="83">
        <v>1804.4</v>
      </c>
      <c r="K41" s="84">
        <v>1515.3</v>
      </c>
      <c r="L41" s="84">
        <v>1622.5</v>
      </c>
      <c r="M41" s="84">
        <v>1759.9</v>
      </c>
      <c r="N41" s="85" t="s">
        <v>98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pans="1:26" ht="15" customHeight="1">
      <c r="A42" s="63"/>
      <c r="B42" s="82">
        <v>36</v>
      </c>
      <c r="C42" s="79" t="s">
        <v>151</v>
      </c>
      <c r="D42" s="80"/>
      <c r="E42" s="80"/>
      <c r="F42" s="80">
        <v>470</v>
      </c>
      <c r="G42" s="81" t="s">
        <v>152</v>
      </c>
      <c r="H42" s="82">
        <v>6630.8</v>
      </c>
      <c r="I42" s="63"/>
      <c r="J42" s="83">
        <v>1758.4</v>
      </c>
      <c r="K42" s="84">
        <v>1513.5</v>
      </c>
      <c r="L42" s="84">
        <v>1664.4</v>
      </c>
      <c r="M42" s="84">
        <v>1694.5</v>
      </c>
      <c r="N42" s="85" t="s">
        <v>98</v>
      </c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pans="1:26" ht="15" customHeight="1">
      <c r="A43" s="63"/>
      <c r="B43" s="82">
        <v>37</v>
      </c>
      <c r="C43" s="79" t="s">
        <v>153</v>
      </c>
      <c r="D43" s="80"/>
      <c r="E43" s="80"/>
      <c r="F43" s="80">
        <v>282</v>
      </c>
      <c r="G43" s="81" t="s">
        <v>97</v>
      </c>
      <c r="H43" s="82">
        <v>6347.9</v>
      </c>
      <c r="I43" s="63"/>
      <c r="J43" s="83">
        <v>1627.9</v>
      </c>
      <c r="K43" s="84">
        <v>1703.3</v>
      </c>
      <c r="L43" s="84" t="s">
        <v>98</v>
      </c>
      <c r="M43" s="84">
        <v>1546.1</v>
      </c>
      <c r="N43" s="85">
        <v>1470.6</v>
      </c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pans="1:26" ht="15" customHeight="1">
      <c r="A44" s="63"/>
      <c r="B44" s="82">
        <v>38</v>
      </c>
      <c r="C44" s="79" t="s">
        <v>154</v>
      </c>
      <c r="D44" s="80"/>
      <c r="E44" s="80"/>
      <c r="F44" s="80">
        <v>798</v>
      </c>
      <c r="G44" s="81" t="s">
        <v>121</v>
      </c>
      <c r="H44" s="82">
        <v>6257.6</v>
      </c>
      <c r="I44" s="63"/>
      <c r="J44" s="83" t="s">
        <v>98</v>
      </c>
      <c r="K44" s="84">
        <v>1590.2</v>
      </c>
      <c r="L44" s="84">
        <v>1711</v>
      </c>
      <c r="M44" s="84">
        <v>1554.6</v>
      </c>
      <c r="N44" s="85">
        <v>1401.8</v>
      </c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pans="1:26" ht="15" customHeight="1">
      <c r="A45" s="63"/>
      <c r="B45" s="82">
        <v>39</v>
      </c>
      <c r="C45" s="79" t="s">
        <v>155</v>
      </c>
      <c r="D45" s="80"/>
      <c r="E45" s="80"/>
      <c r="F45" s="80">
        <v>109</v>
      </c>
      <c r="G45" s="81" t="s">
        <v>156</v>
      </c>
      <c r="H45" s="82">
        <v>6152.1</v>
      </c>
      <c r="I45" s="63"/>
      <c r="J45" s="83">
        <v>1713</v>
      </c>
      <c r="K45" s="84" t="s">
        <v>98</v>
      </c>
      <c r="L45" s="84">
        <v>1706.5</v>
      </c>
      <c r="M45" s="84">
        <v>1676.5</v>
      </c>
      <c r="N45" s="85">
        <v>1056.0999999999999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pans="1:26" ht="15" customHeight="1">
      <c r="A46" s="63"/>
      <c r="B46" s="82">
        <v>40</v>
      </c>
      <c r="C46" s="79" t="s">
        <v>157</v>
      </c>
      <c r="D46" s="80"/>
      <c r="E46" s="80"/>
      <c r="F46" s="80">
        <v>282</v>
      </c>
      <c r="G46" s="81" t="s">
        <v>97</v>
      </c>
      <c r="H46" s="82">
        <v>6124.2</v>
      </c>
      <c r="I46" s="63"/>
      <c r="J46" s="83">
        <v>1587.5</v>
      </c>
      <c r="K46" s="84">
        <v>1381.4</v>
      </c>
      <c r="L46" s="84" t="s">
        <v>98</v>
      </c>
      <c r="M46" s="84">
        <v>1376.6</v>
      </c>
      <c r="N46" s="85">
        <v>1778.7</v>
      </c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ht="15" customHeight="1">
      <c r="A47" s="63"/>
      <c r="B47" s="82">
        <v>41</v>
      </c>
      <c r="C47" s="79" t="s">
        <v>158</v>
      </c>
      <c r="D47" s="80"/>
      <c r="E47" s="80"/>
      <c r="F47" s="80">
        <v>81</v>
      </c>
      <c r="G47" s="81" t="s">
        <v>159</v>
      </c>
      <c r="H47" s="82">
        <v>6052.6</v>
      </c>
      <c r="I47" s="63"/>
      <c r="J47" s="83">
        <v>1243.5</v>
      </c>
      <c r="K47" s="84">
        <v>1617.5</v>
      </c>
      <c r="L47" s="84">
        <v>1690.2</v>
      </c>
      <c r="M47" s="84">
        <v>1501.4</v>
      </c>
      <c r="N47" s="85" t="s">
        <v>98</v>
      </c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ht="15" customHeight="1">
      <c r="A48" s="63"/>
      <c r="B48" s="82">
        <v>42</v>
      </c>
      <c r="C48" s="79" t="s">
        <v>160</v>
      </c>
      <c r="D48" s="80"/>
      <c r="E48" s="80"/>
      <c r="F48" s="80">
        <v>338</v>
      </c>
      <c r="G48" s="81" t="s">
        <v>161</v>
      </c>
      <c r="H48" s="82">
        <v>5977.6</v>
      </c>
      <c r="I48" s="63"/>
      <c r="J48" s="83">
        <v>1317.4</v>
      </c>
      <c r="K48" s="84" t="s">
        <v>98</v>
      </c>
      <c r="L48" s="84">
        <v>1679.6</v>
      </c>
      <c r="M48" s="84">
        <v>1753.9</v>
      </c>
      <c r="N48" s="85">
        <v>1226.7</v>
      </c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ht="15" customHeight="1">
      <c r="A49" s="63"/>
      <c r="B49" s="82">
        <v>43</v>
      </c>
      <c r="C49" s="79" t="s">
        <v>162</v>
      </c>
      <c r="D49" s="80"/>
      <c r="E49" s="80"/>
      <c r="F49" s="80">
        <v>972</v>
      </c>
      <c r="G49" s="81" t="s">
        <v>127</v>
      </c>
      <c r="H49" s="82">
        <v>5712.1</v>
      </c>
      <c r="I49" s="63"/>
      <c r="J49" s="83">
        <v>1303.7</v>
      </c>
      <c r="K49" s="84">
        <v>1664.2</v>
      </c>
      <c r="L49" s="84" t="s">
        <v>98</v>
      </c>
      <c r="M49" s="84">
        <v>1345.6</v>
      </c>
      <c r="N49" s="85">
        <v>1398.6</v>
      </c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pans="1:26" ht="15" customHeight="1">
      <c r="A50" s="63"/>
      <c r="B50" s="82">
        <v>44</v>
      </c>
      <c r="C50" s="79" t="s">
        <v>163</v>
      </c>
      <c r="D50" s="80"/>
      <c r="E50" s="80"/>
      <c r="F50" s="80">
        <v>237</v>
      </c>
      <c r="G50" s="81" t="s">
        <v>103</v>
      </c>
      <c r="H50" s="82">
        <v>4906.3999999999996</v>
      </c>
      <c r="I50" s="63"/>
      <c r="J50" s="83">
        <v>1800.2</v>
      </c>
      <c r="K50" s="84">
        <v>478</v>
      </c>
      <c r="L50" s="84" t="s">
        <v>98</v>
      </c>
      <c r="M50" s="84">
        <v>1289</v>
      </c>
      <c r="N50" s="85">
        <v>1339.2</v>
      </c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pans="1:26" ht="15" customHeight="1">
      <c r="A51" s="63"/>
      <c r="B51" s="82"/>
      <c r="C51" s="79"/>
      <c r="D51" s="80"/>
      <c r="E51" s="80"/>
      <c r="F51" s="80"/>
      <c r="G51" s="81"/>
      <c r="H51" s="82"/>
      <c r="I51" s="63"/>
      <c r="J51" s="83"/>
      <c r="K51" s="84"/>
      <c r="L51" s="84"/>
      <c r="M51" s="84"/>
      <c r="N51" s="85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pans="1:26" ht="15" customHeight="1" thickBot="1">
      <c r="A52" s="63"/>
      <c r="B52" s="86"/>
      <c r="C52" s="87"/>
      <c r="D52" s="88"/>
      <c r="E52" s="88"/>
      <c r="F52" s="88"/>
      <c r="G52" s="89"/>
      <c r="H52" s="86"/>
      <c r="I52" s="63"/>
      <c r="J52" s="90"/>
      <c r="K52" s="91"/>
      <c r="L52" s="91"/>
      <c r="M52" s="91"/>
      <c r="N52" s="92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pans="1:26" ht="12.75" customHeight="1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pans="1:26" ht="25.5" customHeight="1">
      <c r="A54" s="63"/>
      <c r="B54" s="93"/>
      <c r="C54" s="707"/>
      <c r="D54" s="708"/>
      <c r="E54" s="708"/>
      <c r="F54" s="708"/>
      <c r="G54" s="708"/>
      <c r="H54" s="708"/>
      <c r="I54" s="708"/>
      <c r="J54" s="708"/>
      <c r="K54" s="708"/>
      <c r="L54" s="708"/>
      <c r="M54" s="708"/>
      <c r="N54" s="708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pans="1:26" ht="12.75" customHeight="1">
      <c r="A55" s="63"/>
      <c r="B55" s="93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pans="1:26" ht="12.75" customHeight="1">
      <c r="A56" s="63"/>
      <c r="B56" s="93"/>
      <c r="C56" s="94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pans="1:26" ht="12.75" customHeight="1">
      <c r="A57" s="63"/>
      <c r="B57" s="93"/>
      <c r="C57" s="94"/>
      <c r="D57" s="95"/>
      <c r="E57" s="96"/>
      <c r="F57" s="95"/>
      <c r="G57" s="95"/>
      <c r="H57" s="95"/>
      <c r="I57" s="95"/>
      <c r="J57" s="95"/>
      <c r="K57" s="95"/>
      <c r="L57" s="95"/>
      <c r="M57" s="95"/>
      <c r="N57" s="95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pans="1:26" ht="12.75" customHeight="1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pans="1:26" ht="12.75" customHeight="1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pans="1:26" ht="12.7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pans="1:26" ht="12.75" customHeight="1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pans="1:26" ht="12.75" customHeight="1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pans="1:26" ht="12.75" customHeight="1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pans="1:26" ht="12.7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pans="1:26" ht="12.75" customHeight="1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ht="12.75" customHeight="1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pans="1:26" ht="12.75" customHeight="1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1:26" ht="12.75" customHeight="1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1:26" ht="12.75" customHeight="1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1:26" ht="12.75" customHeight="1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pans="1:26" ht="12.75" customHeight="1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pans="1:26" ht="12.75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pans="1:26" ht="12.75" customHeight="1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pans="1:26" ht="12.75" customHeight="1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pans="1:26" ht="12.75" customHeight="1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pans="1:26" ht="12.75" customHeight="1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pans="1:26" ht="12.75" customHeight="1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pans="1:26" ht="12.75" customHeight="1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pans="1:26" ht="12.75" customHeight="1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pans="1:26" ht="12.75" customHeight="1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pans="1:26" ht="12.75" customHeight="1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pans="1:26" ht="12.7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26" ht="12.75" customHeight="1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26" ht="12.75" customHeight="1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26" ht="12.75" customHeight="1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pans="1:26" ht="12.75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6" ht="12.75" customHeight="1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pans="1:26" ht="12.75" customHeight="1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pans="1:26" ht="12.75" customHeight="1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pans="1:26" ht="12.75" customHeight="1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pans="1:26" ht="12.75" customHeight="1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pans="1:26" ht="12.75" customHeight="1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pans="1:26" ht="12.7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pans="1:26" ht="12.75" customHeight="1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pans="1:26" ht="12.75" customHeight="1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pans="1:26" ht="12.75" customHeight="1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pans="1:26" ht="12.75" customHeight="1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pans="1:26" ht="12.75" customHeight="1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pans="1:26" ht="12.75" customHeight="1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pans="1:26" ht="12.7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pans="1:26" ht="12.75" customHeight="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pans="1:26" ht="12.75" customHeight="1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pans="1:26" ht="12.75" customHeight="1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pans="1:26" ht="12.75" customHeight="1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pans="1:26" ht="12.75" customHeight="1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pans="1:26" ht="12.75" customHeight="1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pans="1:26" ht="12.75" customHeight="1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pans="1:26" ht="12.75" customHeigh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pans="1:26" ht="12.75" customHeight="1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pans="1:26" ht="12.75" customHeight="1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pans="1:26" ht="12.75" customHeight="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pans="1:26" ht="12.75" customHeight="1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pans="1:26" ht="12.75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pans="1:26" ht="12.75" customHeight="1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pans="1:26" ht="12.75" customHeight="1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pans="1:26" ht="12.75" customHeight="1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pans="1:26" ht="12.75" customHeight="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pans="1:26" ht="12.75" customHeight="1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pans="1:26" ht="12.75" customHeight="1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pans="1:26" ht="12.75" customHeight="1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pans="1:26" ht="12.75" customHeight="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pans="1:26" ht="12.75" customHeight="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pans="1:26" ht="12.75" customHeight="1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pans="1:26" ht="12.75" customHeight="1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pans="1:26" ht="12.75" customHeight="1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12.75" customHeight="1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12.75" customHeight="1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12.75" customHeight="1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pans="1:26" ht="12.75" customHeight="1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pans="1:26" ht="12.75" customHeight="1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pans="1:26" ht="12.75" customHeight="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pans="1:26" ht="12.75" customHeight="1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pans="1:26" ht="12.75" customHeight="1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pans="1:26" ht="12.75" customHeight="1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pans="1:26" ht="12.75" customHeight="1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pans="1:26" ht="12.75" customHeight="1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pans="1:26" ht="12.75" customHeight="1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pans="1:26" ht="12.75" customHeight="1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pans="1:26" ht="12.75" customHeigh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pans="1:26" ht="12.75" customHeight="1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pans="1:26" ht="12.75" customHeight="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pans="1:26" ht="12.75" customHeight="1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pans="1:26" ht="12.75" customHeight="1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pans="1:26" ht="12.75" customHeight="1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pans="1:26" ht="12.75" customHeight="1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pans="1:26" ht="12.75" customHeight="1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pans="1:26" ht="12.75" customHeight="1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pans="1:26" ht="12.75" customHeight="1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pans="1:26" ht="12.75" customHeight="1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pans="1:26" ht="12.75" customHeight="1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pans="1:26" ht="12.75" customHeight="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pans="1:26" ht="12.75" customHeight="1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pans="1:26" ht="12.75" customHeight="1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pans="1:26" ht="12.75" customHeight="1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pans="1:26" ht="12.75" customHeight="1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pans="1:26" ht="12.75" customHeight="1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pans="1:26" ht="12.75" customHeight="1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pans="1:26" ht="12.75" customHeight="1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pans="1:26" ht="12.75" customHeight="1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pans="1:26" ht="12.75" customHeight="1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pans="1:26" ht="12.75" customHeight="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pans="1:26" ht="12.75" customHeight="1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pans="1:26" ht="12.75" customHeight="1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pans="1:26" ht="12.75" customHeight="1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pans="1:26" ht="12.75" customHeight="1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pans="1:26" ht="12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pans="1:26" ht="12.75" customHeight="1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pans="1:26" ht="12.75" customHeight="1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pans="1:26" ht="12.75" customHeight="1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pans="1:26" ht="12.75" customHeight="1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pans="1:26" ht="12.75" customHeight="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pans="1:26" ht="12.75" customHeight="1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pans="1:26" ht="12.75" customHeight="1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pans="1:26" ht="12.75" customHeight="1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pans="1:26" ht="12.75" customHeight="1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pans="1:26" ht="12.75" customHeight="1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pans="1:26" ht="12.75" customHeight="1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pans="1:26" ht="12.75" customHeight="1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pans="1:26" ht="12.7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pans="1:26" ht="12.7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pans="1:26" ht="12.75" customHeight="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pans="1:26" ht="12.75" customHeight="1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pans="1:26" ht="12.75" customHeight="1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pans="1:26" ht="12.75" customHeight="1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pans="1:26" ht="12.75" customHeight="1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pans="1:26" ht="12.75" customHeight="1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pans="1:26" ht="12.75" customHeight="1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pans="1:26" ht="12.75" customHeight="1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pans="1:26" ht="12.75" customHeight="1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pans="1:26" ht="12.75" customHeight="1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pans="1:26" ht="12.75" customHeight="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pans="1:26" ht="12.75" customHeight="1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pans="1:26" ht="12.75" customHeight="1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pans="1:26" ht="12.75" customHeight="1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pans="1:26" ht="12.75" customHeight="1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pans="1:26" ht="12.75" customHeight="1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pans="1:26" ht="12.75" customHeight="1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pans="1:26" ht="12.75" customHeight="1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pans="1:26" ht="12.75" customHeight="1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pans="1:26" ht="12.75" customHeight="1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pans="1:26" ht="12.75" customHeight="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pans="1:26" ht="12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pans="1:26" ht="12.75" customHeight="1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pans="1:26" ht="12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pans="1:26" ht="12.75" customHeight="1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pans="1:26" ht="12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pans="1:26" ht="12.75" customHeight="1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pans="1:26" ht="12.75" customHeight="1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pans="1:26" ht="12.75" customHeight="1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pans="1:26" ht="12.75" customHeight="1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pans="1:26" ht="12.75" customHeight="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pans="1:26" ht="12.75" customHeight="1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pans="1:26" ht="12.75" customHeight="1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pans="1:26" ht="12.75" customHeight="1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pans="1:26" ht="12.75" customHeight="1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pans="1:26" ht="12.75" customHeight="1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pans="1:26" ht="12.75" customHeight="1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pans="1:26" ht="12.75" customHeight="1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pans="1:26" ht="12.75" customHeight="1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 ht="12.75" customHeight="1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 ht="12.75" customHeight="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 ht="12.75" customHeight="1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 ht="12.75" customHeight="1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 ht="12.75" customHeight="1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 ht="12.75" customHeight="1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 ht="12.75" customHeight="1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 ht="12.75" customHeight="1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 ht="12.75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 ht="12.75" customHeight="1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 ht="12.75" customHeight="1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 ht="12.75" customHeight="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 ht="12.75" customHeight="1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 ht="12.75" customHeight="1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 ht="12.75" customHeight="1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 ht="12.75" customHeight="1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 ht="12.75" customHeight="1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 ht="12.75" customHeight="1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 ht="12.75" customHeight="1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 ht="12.75" customHeight="1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 ht="12.75" customHeight="1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 ht="12.75" customHeight="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 ht="12.75" customHeight="1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 ht="12.75" customHeight="1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 ht="12.75" customHeight="1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 ht="12.75" customHeight="1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 ht="12.75" customHeight="1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 ht="12.75" customHeight="1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 ht="12.75" customHeight="1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 ht="12.75" customHeight="1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 ht="12.75" customHeight="1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 ht="12.75" customHeight="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 ht="12.75" customHeight="1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 ht="12.75" customHeight="1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 ht="12.75" customHeight="1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 ht="12.75" customHeight="1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 ht="12.75" customHeight="1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 ht="12.75" customHeight="1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 ht="12.75" customHeight="1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 ht="12.75" customHeight="1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 ht="12.75" customHeight="1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 ht="12.75" customHeight="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 ht="12.75" customHeight="1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 ht="12.75" customHeight="1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 ht="12.75" customHeight="1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 ht="12.75" customHeight="1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 ht="12.75" customHeight="1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 ht="12.75" customHeight="1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 ht="12.75" customHeight="1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 ht="12.75" customHeight="1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 ht="12.75" customHeight="1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 ht="12.75" customHeight="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 ht="12.75" customHeight="1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 ht="12.75" customHeight="1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 ht="12.75" customHeight="1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pans="1:26" ht="12.75" customHeight="1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pans="1:26" ht="12.75" customHeight="1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pans="1:26" ht="12.75" customHeight="1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pans="1:26" ht="12.75" customHeight="1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pans="1:26" ht="12.75" customHeight="1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pans="1:26" ht="12.75" customHeight="1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pans="1:26" ht="12.7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pans="1:26" ht="12.7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pans="1:26" ht="12.75" customHeight="1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pans="1:26" ht="12.75" customHeight="1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pans="1:26" ht="12.75" customHeight="1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pans="1:26" ht="12.7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pans="1:26" ht="12.7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pans="1:26" ht="12.7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pans="1:26" ht="12.7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pans="1:26" ht="12.7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pans="1:26" ht="12.75" customHeight="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pans="1:26" ht="12.7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pans="1:26" ht="12.75" customHeight="1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pans="1:26" ht="12.75" customHeight="1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pans="1:26" ht="12.75" customHeight="1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pans="1:26" ht="12.75" customHeight="1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pans="1:26" ht="12.75" customHeight="1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pans="1:26" ht="12.75" customHeight="1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pans="1:26" ht="12.75" customHeight="1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pans="1:26" ht="12.75" customHeight="1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pans="1:26" ht="12.75" customHeight="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pans="1:26" ht="12.75" customHeight="1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pans="1:26" ht="12.75" customHeight="1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pans="1:26" ht="12.75" customHeight="1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pans="1:26" ht="12.75" customHeight="1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pans="1:26" ht="12.75" customHeight="1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pans="1:26" ht="12.75" customHeight="1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pans="1:26" ht="12.75" customHeight="1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pans="1:26" ht="12.75" customHeight="1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pans="1:26" ht="12.75" customHeight="1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pans="1:26" ht="12.75" customHeight="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pans="1:26" ht="12.75" customHeight="1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pans="1:26" ht="12.75" customHeight="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pans="1:26" ht="12.75" customHeight="1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pans="1:26" ht="12.75" customHeight="1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pans="1:26" ht="12.75" customHeight="1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pans="1:26" ht="12.75" customHeight="1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pans="1:26" ht="12.75" customHeight="1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pans="1:26" ht="12.75" customHeight="1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pans="1:26" ht="12.75" customHeight="1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pans="1:26" ht="12.75" customHeight="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pans="1:26" ht="12.75" customHeight="1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26" ht="12.75" customHeight="1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26" ht="12.75" customHeight="1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pans="1:26" ht="12.75" customHeight="1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pans="1:26" ht="12.75" customHeight="1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pans="1:26" ht="12.75" customHeight="1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pans="1:26" ht="12.75" customHeight="1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pans="1:26" ht="12.75" customHeight="1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pans="1:26" ht="12.75" customHeight="1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pans="1:26" ht="12.75" customHeight="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pans="1:26" ht="12.75" customHeight="1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pans="1:26" ht="12.75" customHeight="1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pans="1:26" ht="12.75" customHeight="1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pans="1:26" ht="12.75" customHeight="1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26" ht="12.75" customHeight="1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12.75" customHeight="1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12.75" customHeight="1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12.75" customHeight="1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12.75" customHeight="1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12.75" customHeight="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12.75" customHeight="1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ht="12.75" customHeight="1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ht="12.75" customHeight="1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12.75" customHeight="1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12.75" customHeight="1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ht="12.75" customHeight="1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12.75" customHeight="1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ht="12.75" customHeight="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ht="12.75" customHeight="1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12.75" customHeight="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ht="12.75" customHeight="1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26" ht="12.75" customHeight="1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26" ht="12.75" customHeight="1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26" ht="12.75" customHeight="1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26" ht="12.75" customHeight="1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26" ht="12.75" customHeight="1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26" ht="12.75" customHeight="1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26" ht="12.75" customHeight="1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26" ht="12.75" customHeight="1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26" ht="12.75" customHeight="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pans="1:26" ht="12.75" customHeight="1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pans="1:26" ht="12.75" customHeight="1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pans="1:26" ht="12.75" customHeight="1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pans="1:26" ht="12.75" customHeight="1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pans="1:26" ht="12.75" customHeight="1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pans="1:26" ht="12.75" customHeight="1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26" ht="12.75" customHeight="1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12.75" customHeight="1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12.75" customHeight="1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ht="12.75" customHeight="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12.75" customHeight="1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12.75" customHeight="1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12.75" customHeight="1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12.75" customHeight="1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12.75" customHeight="1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12.75" customHeight="1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ht="12.75" customHeight="1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ht="12.75" customHeight="1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12.75" customHeight="1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ht="12.75" customHeight="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ht="12.75" customHeight="1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12.75" customHeight="1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12.75" customHeight="1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12.75" customHeight="1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12.75" customHeight="1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12.75" customHeight="1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ht="12.75" customHeight="1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12.75" customHeight="1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12.75" customHeight="1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ht="12.75" customHeight="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12.75" customHeight="1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ht="12.75" customHeight="1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12.75" customHeight="1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ht="12.75" customHeight="1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ht="12.75" customHeight="1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ht="12.75" customHeight="1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12.75" customHeight="1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12.75" customHeight="1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12.75" customHeight="1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12.75" customHeight="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12.75" customHeight="1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12.75" customHeight="1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12.75" customHeight="1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12.75" customHeight="1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12.75" customHeight="1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12.75" customHeight="1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ht="12.75" customHeight="1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ht="12.75" customHeight="1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12.75" customHeight="1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12.75" customHeight="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ht="12.75" customHeight="1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12.75" customHeight="1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12.75" customHeight="1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ht="12.75" customHeight="1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ht="12.75" customHeight="1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12.75" customHeight="1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12.75" customHeight="1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12.75" customHeight="1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12.75" customHeight="1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12.75" customHeight="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12.75" customHeight="1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12.75" customHeight="1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12.75" customHeight="1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12.75" customHeight="1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12.75" customHeight="1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12.75" customHeight="1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ht="12.75" customHeight="1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ht="12.75" customHeight="1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12.75" customHeight="1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ht="12.75" customHeight="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12.75" customHeight="1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12.75" customHeight="1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12.75" customHeight="1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ht="12.75" customHeight="1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12.75" customHeight="1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ht="12.75" customHeight="1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12.75" customHeight="1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ht="12.75" customHeight="1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ht="12.75" customHeight="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ht="12.75" customHeight="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ht="12.75" customHeight="1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ht="12.75" customHeight="1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ht="12.75" customHeight="1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ht="12.75" customHeight="1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1:26" ht="12.75" customHeight="1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1:26" ht="12.75" customHeight="1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1:26" ht="12.75" customHeight="1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1:26" ht="12.75" customHeight="1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pans="1:26" ht="12.75" customHeight="1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1:26" ht="12.75" customHeight="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1:26" ht="12.75" customHeight="1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1:26" ht="12.75" customHeight="1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1:26" ht="12.75" customHeight="1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1:26" ht="12.75" customHeight="1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1:26" ht="12.75" customHeight="1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1:26" ht="12.75" customHeight="1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1:26" ht="12.75" customHeight="1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1:26" ht="12.75" customHeight="1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1:26" ht="12.75" customHeight="1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1:26" ht="12.7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1:26" ht="12.75" customHeight="1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1:26" ht="12.75" customHeight="1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1:26" ht="12.75" customHeight="1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1:26" ht="12.75" customHeight="1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1:26" ht="12.75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1:26" ht="12.75" customHeight="1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1:26" ht="12.75" customHeight="1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1:26" ht="12.75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1:26" ht="12.75" customHeight="1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1:26" ht="12.75" customHeight="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1:26" ht="12.75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1:26" ht="12.75" customHeight="1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1:26" ht="12.75" customHeight="1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1:26" ht="12.75" customHeight="1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1:26" ht="12.75" customHeight="1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1:26" ht="12.75" customHeight="1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1:26" ht="12.75" customHeight="1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1:26" ht="12.75" customHeight="1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1:26" ht="12.75" customHeight="1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1:26" ht="12.75" customHeight="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pans="1:26" ht="12.75" customHeight="1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pans="1:26" ht="12.75" customHeight="1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pans="1:26" ht="12.75" customHeight="1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pans="1:26" ht="12.75" customHeight="1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pans="1:26" ht="12.75" customHeight="1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pans="1:26" ht="12.75" customHeight="1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pans="1:26" ht="12.75" customHeight="1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pans="1:26" ht="12.75" customHeight="1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pans="1:26" ht="12.75" customHeight="1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pans="1:26" ht="12.75" customHeight="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pans="1:26" ht="12.75" customHeight="1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pans="1:26" ht="12.75" customHeight="1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pans="1:26" ht="12.75" customHeight="1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pans="1:26" ht="12.75" customHeight="1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pans="1:26" ht="12.75" customHeight="1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pans="1:26" ht="12.75" customHeight="1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pans="1:26" ht="12.75" customHeight="1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pans="1:26" ht="12.75" customHeight="1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pans="1:26" ht="12.75" customHeight="1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pans="1:26" ht="12.75" customHeight="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pans="1:26" ht="12.75" customHeight="1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pans="1:26" ht="12.75" customHeight="1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pans="1:26" ht="12.75" customHeight="1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pans="1:26" ht="12.75" customHeight="1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pans="1:26" ht="12.75" customHeight="1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pans="1:26" ht="12.75" customHeight="1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pans="1:26" ht="12.75" customHeight="1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pans="1:26" ht="12.75" customHeight="1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pans="1:26" ht="12.75" customHeight="1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pans="1:26" ht="12.75" customHeight="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pans="1:26" ht="12.75" customHeight="1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pans="1:26" ht="12.75" customHeight="1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pans="1:26" ht="12.75" customHeight="1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pans="1:26" ht="12.75" customHeight="1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pans="1:26" ht="12.75" customHeight="1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pans="1:26" ht="12.75" customHeight="1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pans="1:26" ht="12.75" customHeight="1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pans="1:26" ht="12.75" customHeight="1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pans="1:26" ht="12.75" customHeight="1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pans="1:26" ht="12.75" customHeight="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pans="1:26" ht="12.75" customHeight="1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pans="1:26" ht="12.75" customHeight="1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pans="1:26" ht="12.7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pans="1:26" ht="12.75" customHeight="1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pans="1:26" ht="12.75" customHeight="1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pans="1:26" ht="12.75" customHeight="1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pans="1:26" ht="12.75" customHeight="1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pans="1:26" ht="12.75" customHeight="1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pans="1:26" ht="12.75" customHeight="1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pans="1:26" ht="12.75" customHeight="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pans="1:26" ht="12.75" customHeight="1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pans="1:26" ht="12.75" customHeight="1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pans="1:26" ht="12.75" customHeight="1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pans="1:26" ht="12.75" customHeight="1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pans="1:26" ht="12.75" customHeight="1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pans="1:26" ht="12.75" customHeight="1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pans="1:26" ht="12.75" customHeight="1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pans="1:26" ht="12.75" customHeight="1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pans="1:26" ht="12.75" customHeight="1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pans="1:26" ht="12.75" customHeight="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pans="1:26" ht="12.75" customHeight="1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pans="1:26" ht="12.75" customHeight="1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pans="1:26" ht="12.75" customHeight="1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pans="1:26" ht="12.75" customHeight="1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pans="1:26" ht="12.75" customHeight="1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pans="1:26" ht="12.75" customHeight="1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pans="1:26" ht="12.75" customHeight="1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pans="1:26" ht="12.75" customHeight="1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pans="1:26" ht="12.75" customHeight="1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pans="1:26" ht="12.75" customHeight="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pans="1:26" ht="12.75" customHeight="1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pans="1:26" ht="12.75" customHeight="1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pans="1:26" ht="12.75" customHeight="1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pans="1:26" ht="12.75" customHeight="1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pans="1:26" ht="12.75" customHeight="1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pans="1:26" ht="12.75" customHeight="1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pans="1:26" ht="12.75" customHeight="1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pans="1:26" ht="12.75" customHeight="1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pans="1:26" ht="12.75" customHeight="1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pans="1:26" ht="12.75" customHeight="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pans="1:26" ht="12.75" customHeight="1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pans="1:26" ht="12.75" customHeight="1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pans="1:26" ht="12.75" customHeight="1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pans="1:26" ht="12.75" customHeight="1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pans="1:26" ht="12.75" customHeight="1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pans="1:26" ht="12.75" customHeight="1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pans="1:26" ht="12.75" customHeight="1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pans="1:26" ht="12.75" customHeight="1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pans="1:26" ht="12.75" customHeight="1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pans="1:26" ht="12.75" customHeight="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pans="1:26" ht="12.75" customHeight="1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pans="1:26" ht="12.75" customHeight="1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pans="1:26" ht="12.75" customHeight="1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pans="1:26" ht="12.75" customHeight="1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pans="1:26" ht="12.75" customHeight="1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pans="1:26" ht="12.75" customHeight="1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pans="1:26" ht="12.75" customHeight="1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pans="1:26" ht="12.75" customHeight="1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pans="1:26" ht="12.75" customHeight="1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pans="1:26" ht="12.75" customHeight="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pans="1:26" ht="12.75" customHeight="1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pans="1:26" ht="12.75" customHeight="1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pans="1:26" ht="12.75" customHeight="1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pans="1:26" ht="12.75" customHeight="1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pans="1:26" ht="12.75" customHeight="1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pans="1:26" ht="12.75" customHeight="1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pans="1:26" ht="12.75" customHeight="1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pans="1:26" ht="12.75" customHeight="1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pans="1:26" ht="12.75" customHeight="1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pans="1:26" ht="12.75" customHeight="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pans="1:26" ht="12.75" customHeight="1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pans="1:26" ht="12.75" customHeight="1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pans="1:26" ht="12.75" customHeight="1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pans="1:26" ht="12.75" customHeight="1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pans="1:26" ht="12.75" customHeight="1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pans="1:26" ht="12.75" customHeight="1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pans="1:26" ht="12.75" customHeight="1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pans="1:26" ht="12.75" customHeight="1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pans="1:26" ht="12.75" customHeight="1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pans="1:26" ht="12.75" customHeight="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pans="1:26" ht="12.75" customHeight="1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pans="1:26" ht="12.75" customHeight="1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pans="1:26" ht="12.75" customHeight="1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pans="1:26" ht="12.75" customHeight="1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pans="1:26" ht="12.75" customHeight="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pans="1:26" ht="12.75" customHeight="1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pans="1:26" ht="12.75" customHeight="1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pans="1:26" ht="12.75" customHeight="1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pans="1:26" ht="12.75" customHeight="1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pans="1:26" ht="12.75" customHeight="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pans="1:26" ht="12.75" customHeight="1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pans="1:26" ht="12.75" customHeight="1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pans="1:26" ht="12.75" customHeight="1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pans="1:26" ht="12.75" customHeight="1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pans="1:26" ht="12.75" customHeight="1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pans="1:26" ht="12.75" customHeight="1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pans="1:26" ht="12.75" customHeight="1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pans="1:26" ht="12.75" customHeight="1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pans="1:26" ht="12.75" customHeight="1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pans="1:26" ht="12.75" customHeight="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pans="1:26" ht="12.75" customHeight="1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pans="1:26" ht="12.75" customHeight="1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pans="1:26" ht="12.75" customHeight="1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pans="1:26" ht="12.75" customHeight="1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pans="1:26" ht="12.75" customHeight="1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pans="1:26" ht="12.75" customHeight="1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pans="1:26" ht="12.75" customHeight="1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pans="1:26" ht="12.75" customHeight="1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pans="1:26" ht="12.75" customHeight="1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pans="1:26" ht="12.75" customHeight="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pans="1:26" ht="12.75" customHeight="1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pans="1:26" ht="12.75" customHeight="1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pans="1:26" ht="12.75" customHeight="1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pans="1:26" ht="12.75" customHeight="1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pans="1:26" ht="12.75" customHeight="1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pans="1:26" ht="12.75" customHeight="1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pans="1:26" ht="12.75" customHeight="1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pans="1:26" ht="12.75" customHeight="1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pans="1:26" ht="12.75" customHeight="1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pans="1:26" ht="12.75" customHeight="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pans="1:26" ht="12.75" customHeight="1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pans="1:26" ht="12.75" customHeight="1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pans="1:26" ht="12.75" customHeight="1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pans="1:26" ht="12.75" customHeight="1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pans="1:26" ht="12.75" customHeight="1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pans="1:26" ht="12.75" customHeight="1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pans="1:26" ht="12.75" customHeight="1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pans="1:26" ht="12.75" customHeight="1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pans="1:26" ht="12.75" customHeight="1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pans="1:26" ht="12.75" customHeight="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pans="1:26" ht="12.75" customHeight="1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pans="1:26" ht="12.75" customHeight="1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pans="1:26" ht="12.75" customHeight="1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pans="1:26" ht="12.75" customHeight="1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pans="1:26" ht="12.75" customHeight="1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pans="1:26" ht="12.75" customHeight="1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pans="1:26" ht="12.75" customHeight="1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pans="1:26" ht="12.75" customHeight="1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pans="1:26" ht="12.75" customHeight="1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pans="1:26" ht="12.75" customHeight="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pans="1:26" ht="12.75" customHeight="1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pans="1:26" ht="12.75" customHeight="1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pans="1:26" ht="12.75" customHeight="1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pans="1:26" ht="12.75" customHeight="1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pans="1:26" ht="12.75" customHeight="1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pans="1:26" ht="12.75" customHeight="1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pans="1:26" ht="12.75" customHeight="1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pans="1:26" ht="12.75" customHeight="1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pans="1:26" ht="12.75" customHeight="1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pans="1:26" ht="12.75" customHeight="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pans="1:26" ht="12.75" customHeight="1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pans="1:26" ht="12.75" customHeight="1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pans="1:26" ht="12.75" customHeight="1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pans="1:26" ht="12.75" customHeight="1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pans="1:26" ht="12.75" customHeight="1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pans="1:26" ht="12.75" customHeight="1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pans="1:26" ht="12.75" customHeight="1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pans="1:26" ht="12.75" customHeight="1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pans="1:26" ht="12.75" customHeight="1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pans="1:26" ht="12.75" customHeight="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pans="1:26" ht="12.75" customHeight="1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pans="1:26" ht="12.75" customHeight="1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pans="1:26" ht="12.75" customHeight="1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pans="1:26" ht="12.75" customHeight="1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pans="1:26" ht="12.75" customHeight="1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pans="1:26" ht="12.75" customHeight="1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pans="1:26" ht="12.75" customHeight="1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pans="1:26" ht="12.75" customHeight="1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pans="1:26" ht="12.75" customHeight="1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pans="1:26" ht="12.75" customHeight="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pans="1:26" ht="12.75" customHeight="1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pans="1:26" ht="12.75" customHeight="1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pans="1:26" ht="12.75" customHeight="1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pans="1:26" ht="12.75" customHeight="1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pans="1:26" ht="12.75" customHeight="1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pans="1:26" ht="12.75" customHeight="1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pans="1:26" ht="12.75" customHeight="1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pans="1:26" ht="12.75" customHeight="1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pans="1:26" ht="12.75" customHeight="1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pans="1:26" ht="12.75" customHeight="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pans="1:26" ht="12.75" customHeight="1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pans="1:26" ht="12.75" customHeight="1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pans="1:26" ht="12.75" customHeight="1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pans="1:26" ht="12.75" customHeight="1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pans="1:26" ht="12.75" customHeight="1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pans="1:26" ht="12.75" customHeight="1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pans="1:26" ht="12.75" customHeight="1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pans="1:26" ht="12.75" customHeight="1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pans="1:26" ht="12.75" customHeight="1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pans="1:26" ht="12.75" customHeight="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pans="1:26" ht="12.75" customHeight="1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pans="1:26" ht="12.75" customHeight="1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pans="1:26" ht="12.75" customHeight="1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pans="1:26" ht="12.75" customHeight="1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pans="1:26" ht="12.75" customHeight="1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pans="1:26" ht="12.75" customHeight="1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pans="1:26" ht="12.75" customHeight="1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pans="1:26" ht="12.75" customHeight="1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pans="1:26" ht="12.75" customHeight="1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pans="1:26" ht="12.75" customHeight="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pans="1:26" ht="12.75" customHeight="1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pans="1:26" ht="12.75" customHeight="1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pans="1:26" ht="12.75" customHeight="1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pans="1:26" ht="12.75" customHeight="1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pans="1:26" ht="12.75" customHeight="1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pans="1:26" ht="12.75" customHeight="1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pans="1:26" ht="12.75" customHeight="1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pans="1:26" ht="12.75" customHeight="1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pans="1:26" ht="12.75" customHeight="1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pans="1:26" ht="12.75" customHeight="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pans="1:26" ht="12.75" customHeight="1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pans="1:26" ht="12.75" customHeight="1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pans="1:26" ht="12.75" customHeight="1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pans="1:26" ht="12.75" customHeight="1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pans="1:26" ht="12.75" customHeight="1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pans="1:26" ht="12.75" customHeight="1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pans="1:26" ht="12.75" customHeight="1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pans="1:26" ht="12.75" customHeight="1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pans="1:26" ht="12.75" customHeight="1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pans="1:26" ht="12.75" customHeight="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pans="1:26" ht="12.75" customHeight="1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pans="1:26" ht="12.75" customHeight="1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pans="1:26" ht="12.75" customHeight="1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pans="1:26" ht="12.75" customHeight="1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pans="1:26" ht="12.75" customHeight="1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pans="1:26" ht="12.75" customHeight="1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pans="1:26" ht="12.75" customHeight="1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pans="1:26" ht="12.75" customHeight="1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pans="1:26" ht="12.75" customHeight="1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pans="1:26" ht="12.75" customHeight="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pans="1:26" ht="12.75" customHeight="1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pans="1:26" ht="12.75" customHeight="1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pans="1:26" ht="12.75" customHeight="1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pans="1:26" ht="12.75" customHeight="1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pans="1:26" ht="12.75" customHeight="1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pans="1:26" ht="12.75" customHeight="1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pans="1:26" ht="12.75" customHeight="1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pans="1:26" ht="12.75" customHeight="1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pans="1:26" ht="12.75" customHeight="1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pans="1:26" ht="12.75" customHeight="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pans="1:26" ht="12.75" customHeight="1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pans="1:26" ht="12.75" customHeight="1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pans="1:26" ht="12.75" customHeight="1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pans="1:26" ht="12.75" customHeight="1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pans="1:26" ht="12.75" customHeight="1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pans="1:26" ht="12.75" customHeight="1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pans="1:26" ht="12.75" customHeight="1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pans="1:26" ht="12.75" customHeight="1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pans="1:26" ht="12.75" customHeight="1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pans="1:26" ht="12.75" customHeight="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pans="1:26" ht="12.75" customHeight="1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pans="1:26" ht="12.75" customHeight="1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pans="1:26" ht="12.75" customHeight="1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pans="1:26" ht="12.75" customHeight="1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pans="1:26" ht="12.75" customHeight="1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pans="1:26" ht="12.75" customHeight="1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pans="1:26" ht="12.75" customHeight="1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pans="1:26" ht="12.75" customHeight="1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pans="1:26" ht="12.75" customHeight="1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pans="1:26" ht="12.75" customHeight="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pans="1:26" ht="12.75" customHeight="1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pans="1:26" ht="12.75" customHeight="1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pans="1:26" ht="12.75" customHeight="1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pans="1:26" ht="12.75" customHeight="1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pans="1:26" ht="12.75" customHeight="1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pans="1:26" ht="12.75" customHeight="1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pans="1:26" ht="12.75" customHeight="1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pans="1:26" ht="12.75" customHeight="1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pans="1:26" ht="12.75" customHeight="1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pans="1:26" ht="12.75" customHeight="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pans="1:26" ht="12.75" customHeight="1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pans="1:26" ht="12.75" customHeight="1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pans="1:26" ht="12.75" customHeight="1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pans="1:26" ht="12.75" customHeight="1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pans="1:26" ht="12.75" customHeight="1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pans="1:26" ht="12.75" customHeight="1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pans="1:26" ht="12.75" customHeight="1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pans="1:26" ht="12.75" customHeight="1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pans="1:26" ht="12.75" customHeight="1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pans="1:26" ht="12.75" customHeight="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pans="1:26" ht="12.75" customHeight="1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pans="1:26" ht="12.75" customHeight="1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pans="1:26" ht="12.75" customHeight="1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pans="1:26" ht="12.75" customHeight="1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pans="1:26" ht="12.75" customHeight="1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pans="1:26" ht="12.75" customHeight="1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pans="1:26" ht="12.75" customHeight="1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pans="1:26" ht="12.75" customHeight="1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pans="1:26" ht="12.75" customHeight="1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pans="1:26" ht="12.75" customHeight="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pans="1:26" ht="12.75" customHeight="1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pans="1:26" ht="12.75" customHeight="1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pans="1:26" ht="12.75" customHeight="1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pans="1:26" ht="12.75" customHeight="1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pans="1:26" ht="12.75" customHeight="1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pans="1:26" ht="12.75" customHeight="1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pans="1:26" ht="12.75" customHeight="1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pans="1:26" ht="12.75" customHeight="1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pans="1:26" ht="12.75" customHeight="1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pans="1:26" ht="12.75" customHeight="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pans="1:26" ht="12.75" customHeight="1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pans="1:26" ht="12.75" customHeight="1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pans="1:26" ht="12.75" customHeight="1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pans="1:26" ht="12.75" customHeight="1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pans="1:26" ht="12.75" customHeight="1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pans="1:26" ht="12.75" customHeight="1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pans="1:26" ht="12.75" customHeight="1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pans="1:26" ht="12.75" customHeight="1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pans="1:26" ht="12.75" customHeight="1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pans="1:26" ht="12.75" customHeight="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pans="1:26" ht="12.75" customHeight="1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pans="1:26" ht="12.75" customHeight="1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pans="1:26" ht="12.75" customHeight="1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pans="1:26" ht="12.75" customHeight="1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pans="1:26" ht="12.75" customHeight="1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pans="1:26" ht="12.75" customHeight="1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pans="1:26" ht="12.75" customHeight="1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pans="1:26" ht="12.75" customHeight="1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pans="1:26" ht="12.75" customHeight="1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pans="1:26" ht="12.75" customHeight="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pans="1:26" ht="12.75" customHeight="1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pans="1:26" ht="12.75" customHeight="1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pans="1:26" ht="12.75" customHeight="1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pans="1:26" ht="12.75" customHeight="1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pans="1:26" ht="12.75" customHeight="1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pans="1:26" ht="12.75" customHeight="1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pans="1:26" ht="12.75" customHeight="1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pans="1:26" ht="12.75" customHeight="1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pans="1:26" ht="12.75" customHeight="1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pans="1:26" ht="12.75" customHeight="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pans="1:26" ht="12.75" customHeight="1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pans="1:26" ht="12.75" customHeight="1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pans="1:26" ht="12.75" customHeight="1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pans="1:26" ht="12.75" customHeight="1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pans="1:26" ht="12.75" customHeight="1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pans="1:26" ht="12.75" customHeight="1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pans="1:26" ht="12.75" customHeight="1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pans="1:26" ht="12.75" customHeight="1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pans="1:26" ht="12.75" customHeight="1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pans="1:26" ht="12.75" customHeight="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pans="1:26" ht="12.75" customHeight="1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pans="1:26" ht="12.75" customHeight="1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pans="1:26" ht="12.75" customHeight="1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pans="1:26" ht="12.75" customHeight="1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pans="1:26" ht="12.75" customHeight="1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pans="1:26" ht="12.75" customHeight="1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pans="1:26" ht="12.75" customHeight="1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pans="1:26" ht="12.75" customHeight="1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pans="1:26" ht="12.75" customHeight="1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pans="1:26" ht="12.75" customHeight="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pans="1:26" ht="12.75" customHeight="1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pans="1:26" ht="12.75" customHeight="1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pans="1:26" ht="12.75" customHeight="1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pans="1:26" ht="12.75" customHeight="1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pans="1:26" ht="12.75" customHeight="1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pans="1:26" ht="12.75" customHeight="1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pans="1:26" ht="12.75" customHeight="1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pans="1:26" ht="12.75" customHeight="1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pans="1:26" ht="12.75" customHeight="1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pans="1:26" ht="12.75" customHeight="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pans="1:26" ht="12.75" customHeight="1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pans="1:26" ht="12.75" customHeight="1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pans="1:26" ht="12.75" customHeight="1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pans="1:26" ht="12.75" customHeight="1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pans="1:26" ht="12.75" customHeight="1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pans="1:26" ht="12.75" customHeight="1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pans="1:26" ht="12.75" customHeight="1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pans="1:26" ht="12.75" customHeight="1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pans="1:26" ht="12.75" customHeight="1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pans="1:26" ht="12.75" customHeight="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pans="1:26" ht="12.75" customHeight="1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pans="1:26" ht="12.75" customHeight="1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pans="1:26" ht="12.75" customHeight="1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pans="1:26" ht="12.75" customHeight="1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pans="1:26" ht="12.75" customHeight="1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pans="1:26" ht="12.75" customHeight="1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pans="1:26" ht="12.75" customHeight="1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pans="1:26" ht="12.75" customHeight="1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pans="1:26" ht="12.75" customHeight="1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pans="1:26" ht="12.75" customHeight="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pans="1:26" ht="12.75" customHeight="1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pans="1:26" ht="12.75" customHeight="1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pans="1:26" ht="12.75" customHeight="1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pans="1:26" ht="12.75" customHeight="1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pans="1:26" ht="12.75" customHeight="1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pans="1:26" ht="12.75" customHeight="1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pans="1:26" ht="12.75" customHeight="1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pans="1:26" ht="12.75" customHeight="1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pans="1:26" ht="12.75" customHeight="1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pans="1:26" ht="12.75" customHeight="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pans="1:26" ht="12.75" customHeight="1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pans="1:26" ht="12.75" customHeight="1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pans="1:26" ht="12.75" customHeight="1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pans="1:26" ht="12.75" customHeight="1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 spans="1:26" ht="12.75" customHeight="1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 spans="1:26" ht="12.75" customHeight="1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 spans="1:26" ht="12.75" customHeight="1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 spans="1:26" ht="12.75" customHeight="1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 spans="1:26" ht="12.75" customHeight="1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 spans="1:26" ht="12.75" customHeight="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 spans="1:26" ht="12.75" customHeight="1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 spans="1:26" ht="12.75" customHeight="1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 spans="1:26" ht="12.7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 spans="1:26" ht="12.75" customHeight="1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 spans="1:26" ht="12.7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 spans="1:26" ht="12.75" customHeight="1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 spans="1:26" ht="12.75" customHeight="1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 spans="1:26" ht="12.75" customHeight="1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 spans="1:26" ht="12.75" customHeight="1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 spans="1:26" ht="12.75" customHeight="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 spans="1:26" ht="12.75" customHeight="1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 spans="1:26" ht="12.75" customHeight="1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 spans="1:26" ht="12.75" customHeight="1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 spans="1:26" ht="12.75" customHeight="1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 spans="1:26" ht="12.75" customHeight="1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 spans="1:26" ht="12.75" customHeight="1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 spans="1:26" ht="12.75" customHeight="1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 spans="1:26" ht="12.75" customHeight="1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 spans="1:26" ht="12.75" customHeight="1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 spans="1:26" ht="12.75" customHeight="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 spans="1:26" ht="12.75" customHeight="1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 spans="1:26" ht="12.75" customHeight="1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 spans="1:26" ht="12.75" customHeight="1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 spans="1:26" ht="12.75" customHeight="1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 spans="1:26" ht="12.75" customHeight="1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 spans="1:26" ht="12.75" customHeight="1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 spans="1:26" ht="12.75" customHeight="1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 spans="1:26" ht="12.75" customHeight="1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 spans="1:26" ht="12.75" customHeight="1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 spans="1:26" ht="12.75" customHeight="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 spans="1:26" ht="12.75" customHeight="1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 spans="1:26" ht="12.75" customHeight="1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 spans="1:26" ht="12.75" customHeight="1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 spans="1:26" ht="12.75" customHeight="1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 spans="1:26" ht="12.75" customHeight="1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 spans="1:26" ht="12.75" customHeight="1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 spans="1:26" ht="12.75" customHeight="1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 spans="1:26" ht="12.75" customHeight="1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 spans="1:26" ht="12.75" customHeight="1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 spans="1:26" ht="12.75" customHeight="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 spans="1:26" ht="12.75" customHeight="1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 spans="1:26" ht="12.75" customHeight="1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 spans="1:26" ht="12.75" customHeight="1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 spans="1:26" ht="12.75" customHeight="1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 spans="1:26" ht="12.75" customHeight="1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 spans="1:26" ht="12.75" customHeight="1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 spans="1:26" ht="12.75" customHeight="1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 spans="1:26" ht="12.75" customHeight="1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 spans="1:26" ht="12.75" customHeight="1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 spans="1:26" ht="12.75" customHeight="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 spans="1:26" ht="12.75" customHeight="1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 spans="1:26" ht="12.75" customHeight="1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 spans="1:26" ht="12.75" customHeight="1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 spans="1:26" ht="12.75" customHeight="1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 spans="1:26" ht="12.75" customHeight="1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 spans="1:26" ht="12.75" customHeight="1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 spans="1:26" ht="12.75" customHeight="1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 spans="1:26" ht="12.75" customHeight="1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 spans="1:26" ht="12.75" customHeight="1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 spans="1:26" ht="12.75" customHeight="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 spans="1:26" ht="12.75" customHeight="1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 spans="1:26" ht="12.75" customHeight="1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 spans="1:26" ht="12.75" customHeight="1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 spans="1:26" ht="12.75" customHeight="1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 spans="1:26" ht="12.75" customHeight="1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 spans="1:26" ht="12.75" customHeight="1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 spans="1:26" ht="12.75" customHeight="1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 spans="1:26" ht="12.75" customHeight="1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 spans="1:26" ht="12.75" customHeight="1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 spans="1:26" ht="12.75" customHeight="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 spans="1:26" ht="12.75" customHeight="1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 spans="1:26" ht="12.75" customHeight="1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 spans="1:26" ht="12.75" customHeight="1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 spans="1:26" ht="12.75" customHeight="1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 spans="1:26" ht="12.75" customHeight="1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 spans="1:26" ht="12.75" customHeight="1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 spans="1:26" ht="12.75" customHeight="1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 spans="1:26" ht="12.75" customHeight="1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 spans="1:26" ht="12.75" customHeight="1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</sheetData>
  <mergeCells count="1">
    <mergeCell ref="C54:N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CC80-9CC2-234A-9C84-BDEF6CACE23E}">
  <dimension ref="A1:BD52"/>
  <sheetViews>
    <sheetView topLeftCell="A2" zoomScale="110" zoomScaleNormal="110" workbookViewId="0">
      <selection activeCell="B6" sqref="B6:C8"/>
    </sheetView>
  </sheetViews>
  <sheetFormatPr baseColWidth="10" defaultColWidth="6.5" defaultRowHeight="16"/>
  <cols>
    <col min="1" max="1" width="1" style="8" customWidth="1"/>
    <col min="2" max="2" width="6.5" style="229" customWidth="1"/>
    <col min="3" max="3" width="18.25" style="8" bestFit="1" customWidth="1"/>
    <col min="4" max="4" width="2.75" style="8" bestFit="1" customWidth="1"/>
    <col min="5" max="5" width="7.375" style="8" bestFit="1" customWidth="1"/>
    <col min="6" max="6" width="30.75" style="8" bestFit="1" customWidth="1"/>
    <col min="7" max="7" width="5.75" style="8" bestFit="1" customWidth="1"/>
    <col min="8" max="9" width="6" style="8" bestFit="1" customWidth="1"/>
    <col min="10" max="10" width="3.875" style="8" bestFit="1" customWidth="1"/>
    <col min="11" max="17" width="4" style="8" bestFit="1" customWidth="1"/>
    <col min="18" max="16384" width="6.5" style="8"/>
  </cols>
  <sheetData>
    <row r="1" spans="2:17" ht="35" customHeight="1">
      <c r="B1" s="709" t="s">
        <v>164</v>
      </c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</row>
    <row r="2" spans="2:17" ht="23">
      <c r="B2" s="709" t="s">
        <v>354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</row>
    <row r="3" spans="2:17" ht="2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2:17" ht="17" thickBot="1">
      <c r="B4" s="219" t="s">
        <v>165</v>
      </c>
      <c r="C4" s="196"/>
      <c r="D4" s="196"/>
      <c r="E4" s="196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spans="2:17" s="218" customFormat="1" ht="14" thickBot="1">
      <c r="B5" s="215" t="s">
        <v>0</v>
      </c>
      <c r="C5" s="216" t="s">
        <v>27</v>
      </c>
      <c r="D5" s="216" t="s">
        <v>2</v>
      </c>
      <c r="E5" s="216" t="s">
        <v>166</v>
      </c>
      <c r="F5" s="216" t="s">
        <v>167</v>
      </c>
      <c r="G5" s="216" t="s">
        <v>20</v>
      </c>
      <c r="H5" s="216" t="s">
        <v>168</v>
      </c>
      <c r="I5" s="216" t="s">
        <v>169</v>
      </c>
      <c r="J5" s="216" t="s">
        <v>9</v>
      </c>
      <c r="K5" s="216" t="s">
        <v>6</v>
      </c>
      <c r="L5" s="216" t="s">
        <v>7</v>
      </c>
      <c r="M5" s="216" t="s">
        <v>8</v>
      </c>
      <c r="N5" s="216" t="s">
        <v>170</v>
      </c>
      <c r="O5" s="216" t="s">
        <v>171</v>
      </c>
      <c r="P5" s="216" t="s">
        <v>172</v>
      </c>
      <c r="Q5" s="217" t="s">
        <v>173</v>
      </c>
    </row>
    <row r="6" spans="2:17" s="1" customFormat="1" ht="13">
      <c r="B6" s="220">
        <v>1</v>
      </c>
      <c r="C6" s="104" t="s">
        <v>174</v>
      </c>
      <c r="D6" s="105"/>
      <c r="E6" s="105" t="s">
        <v>175</v>
      </c>
      <c r="F6" s="106" t="s">
        <v>176</v>
      </c>
      <c r="G6" s="204">
        <v>1980</v>
      </c>
      <c r="H6" s="201">
        <v>980</v>
      </c>
      <c r="I6" s="105">
        <v>1000</v>
      </c>
      <c r="J6" s="105">
        <v>5998</v>
      </c>
      <c r="K6" s="105">
        <v>1000</v>
      </c>
      <c r="L6" s="105">
        <v>1000</v>
      </c>
      <c r="M6" s="105">
        <v>1000</v>
      </c>
      <c r="N6" s="105">
        <v>1000</v>
      </c>
      <c r="O6" s="198">
        <v>997</v>
      </c>
      <c r="P6" s="105">
        <v>998</v>
      </c>
      <c r="Q6" s="106">
        <v>1000</v>
      </c>
    </row>
    <row r="7" spans="2:17" s="1" customFormat="1" ht="13">
      <c r="B7" s="221">
        <v>2</v>
      </c>
      <c r="C7" s="98" t="s">
        <v>177</v>
      </c>
      <c r="D7" s="99"/>
      <c r="E7" s="99" t="s">
        <v>178</v>
      </c>
      <c r="F7" s="108" t="s">
        <v>179</v>
      </c>
      <c r="G7" s="205">
        <v>1969</v>
      </c>
      <c r="H7" s="202">
        <v>1000</v>
      </c>
      <c r="I7" s="99">
        <v>969</v>
      </c>
      <c r="J7" s="99">
        <v>5990</v>
      </c>
      <c r="K7" s="99">
        <v>997</v>
      </c>
      <c r="L7" s="99">
        <v>998</v>
      </c>
      <c r="M7" s="107">
        <v>990</v>
      </c>
      <c r="N7" s="99">
        <v>998</v>
      </c>
      <c r="O7" s="99">
        <v>1000</v>
      </c>
      <c r="P7" s="99">
        <v>997</v>
      </c>
      <c r="Q7" s="108">
        <v>1000</v>
      </c>
    </row>
    <row r="8" spans="2:17" s="1" customFormat="1" ht="13">
      <c r="B8" s="221">
        <v>3</v>
      </c>
      <c r="C8" s="98" t="s">
        <v>180</v>
      </c>
      <c r="D8" s="99"/>
      <c r="E8" s="99" t="s">
        <v>178</v>
      </c>
      <c r="F8" s="108" t="s">
        <v>179</v>
      </c>
      <c r="G8" s="205">
        <v>1957</v>
      </c>
      <c r="H8" s="202">
        <v>977</v>
      </c>
      <c r="I8" s="99">
        <v>980</v>
      </c>
      <c r="J8" s="99">
        <v>5977</v>
      </c>
      <c r="K8" s="99">
        <v>1000</v>
      </c>
      <c r="L8" s="99">
        <v>995</v>
      </c>
      <c r="M8" s="107">
        <v>974</v>
      </c>
      <c r="N8" s="99">
        <v>1000</v>
      </c>
      <c r="O8" s="99">
        <v>1000</v>
      </c>
      <c r="P8" s="99">
        <v>1000</v>
      </c>
      <c r="Q8" s="108">
        <v>982</v>
      </c>
    </row>
    <row r="9" spans="2:17" s="1" customFormat="1" ht="13">
      <c r="B9" s="221">
        <v>4</v>
      </c>
      <c r="C9" s="98" t="s">
        <v>181</v>
      </c>
      <c r="D9" s="99"/>
      <c r="E9" s="99" t="s">
        <v>182</v>
      </c>
      <c r="F9" s="108" t="s">
        <v>183</v>
      </c>
      <c r="G9" s="205">
        <v>1942</v>
      </c>
      <c r="H9" s="202">
        <v>980</v>
      </c>
      <c r="I9" s="99">
        <v>962</v>
      </c>
      <c r="J9" s="99">
        <v>5984</v>
      </c>
      <c r="K9" s="107">
        <v>28</v>
      </c>
      <c r="L9" s="99">
        <v>1000</v>
      </c>
      <c r="M9" s="99">
        <v>1000</v>
      </c>
      <c r="N9" s="99">
        <v>1000</v>
      </c>
      <c r="O9" s="99">
        <v>992</v>
      </c>
      <c r="P9" s="99">
        <v>1000</v>
      </c>
      <c r="Q9" s="108">
        <v>992</v>
      </c>
    </row>
    <row r="10" spans="2:17" s="1" customFormat="1" ht="13">
      <c r="B10" s="221">
        <v>5</v>
      </c>
      <c r="C10" s="98" t="s">
        <v>184</v>
      </c>
      <c r="D10" s="99"/>
      <c r="E10" s="99" t="s">
        <v>178</v>
      </c>
      <c r="F10" s="108" t="s">
        <v>185</v>
      </c>
      <c r="G10" s="205">
        <v>1930</v>
      </c>
      <c r="H10" s="202">
        <v>985</v>
      </c>
      <c r="I10" s="99">
        <v>944</v>
      </c>
      <c r="J10" s="99">
        <v>5979</v>
      </c>
      <c r="K10" s="99">
        <v>982</v>
      </c>
      <c r="L10" s="99">
        <v>1000</v>
      </c>
      <c r="M10" s="99">
        <v>1000</v>
      </c>
      <c r="N10" s="107">
        <v>982</v>
      </c>
      <c r="O10" s="99">
        <v>1000</v>
      </c>
      <c r="P10" s="99">
        <v>997</v>
      </c>
      <c r="Q10" s="108">
        <v>1000</v>
      </c>
    </row>
    <row r="11" spans="2:17" s="1" customFormat="1" ht="13">
      <c r="B11" s="221">
        <v>6</v>
      </c>
      <c r="C11" s="98" t="s">
        <v>186</v>
      </c>
      <c r="D11" s="99"/>
      <c r="E11" s="99" t="s">
        <v>187</v>
      </c>
      <c r="F11" s="108" t="s">
        <v>188</v>
      </c>
      <c r="G11" s="205">
        <v>1923</v>
      </c>
      <c r="H11" s="202">
        <v>983</v>
      </c>
      <c r="I11" s="99">
        <v>940</v>
      </c>
      <c r="J11" s="99">
        <v>5985</v>
      </c>
      <c r="K11" s="107">
        <v>985</v>
      </c>
      <c r="L11" s="99">
        <v>1000</v>
      </c>
      <c r="M11" s="99">
        <v>997</v>
      </c>
      <c r="N11" s="99">
        <v>1000</v>
      </c>
      <c r="O11" s="99">
        <v>992</v>
      </c>
      <c r="P11" s="99">
        <v>997</v>
      </c>
      <c r="Q11" s="108">
        <v>1000</v>
      </c>
    </row>
    <row r="12" spans="2:17" s="1" customFormat="1" ht="13">
      <c r="B12" s="221">
        <v>7</v>
      </c>
      <c r="C12" s="98" t="s">
        <v>189</v>
      </c>
      <c r="D12" s="99"/>
      <c r="E12" s="99" t="s">
        <v>190</v>
      </c>
      <c r="F12" s="108" t="s">
        <v>191</v>
      </c>
      <c r="G12" s="205">
        <v>1421</v>
      </c>
      <c r="H12" s="202">
        <v>998</v>
      </c>
      <c r="I12" s="99">
        <v>422</v>
      </c>
      <c r="J12" s="99">
        <v>5995</v>
      </c>
      <c r="K12" s="99">
        <v>1000</v>
      </c>
      <c r="L12" s="99">
        <v>1000</v>
      </c>
      <c r="M12" s="99">
        <v>998</v>
      </c>
      <c r="N12" s="99">
        <v>1000</v>
      </c>
      <c r="O12" s="99">
        <v>988</v>
      </c>
      <c r="P12" s="99">
        <v>1000</v>
      </c>
      <c r="Q12" s="199">
        <v>997</v>
      </c>
    </row>
    <row r="13" spans="2:17" s="1" customFormat="1" ht="13">
      <c r="B13" s="221">
        <v>8</v>
      </c>
      <c r="C13" s="98" t="s">
        <v>192</v>
      </c>
      <c r="D13" s="99" t="s">
        <v>16</v>
      </c>
      <c r="E13" s="99" t="s">
        <v>178</v>
      </c>
      <c r="F13" s="108" t="s">
        <v>179</v>
      </c>
      <c r="G13" s="205">
        <v>5977</v>
      </c>
      <c r="H13" s="202"/>
      <c r="I13" s="99"/>
      <c r="J13" s="99"/>
      <c r="K13" s="99">
        <v>1000</v>
      </c>
      <c r="L13" s="99">
        <v>985</v>
      </c>
      <c r="M13" s="107">
        <v>960</v>
      </c>
      <c r="N13" s="99">
        <v>1000</v>
      </c>
      <c r="O13" s="99">
        <v>1000</v>
      </c>
      <c r="P13" s="99">
        <v>1000</v>
      </c>
      <c r="Q13" s="108">
        <v>992</v>
      </c>
    </row>
    <row r="14" spans="2:17" s="1" customFormat="1" ht="13">
      <c r="B14" s="221">
        <v>9</v>
      </c>
      <c r="C14" s="98" t="s">
        <v>193</v>
      </c>
      <c r="D14" s="99"/>
      <c r="E14" s="99" t="s">
        <v>175</v>
      </c>
      <c r="F14" s="108" t="s">
        <v>194</v>
      </c>
      <c r="G14" s="205">
        <v>5964</v>
      </c>
      <c r="H14" s="202"/>
      <c r="I14" s="99"/>
      <c r="J14" s="99"/>
      <c r="K14" s="99">
        <v>987</v>
      </c>
      <c r="L14" s="107">
        <v>960</v>
      </c>
      <c r="M14" s="99">
        <v>1000</v>
      </c>
      <c r="N14" s="99">
        <v>1000</v>
      </c>
      <c r="O14" s="99">
        <v>979</v>
      </c>
      <c r="P14" s="99">
        <v>1000</v>
      </c>
      <c r="Q14" s="108">
        <v>998</v>
      </c>
    </row>
    <row r="15" spans="2:17" s="1" customFormat="1" ht="13">
      <c r="B15" s="221">
        <v>10</v>
      </c>
      <c r="C15" s="98" t="s">
        <v>195</v>
      </c>
      <c r="D15" s="99"/>
      <c r="E15" s="99" t="s">
        <v>178</v>
      </c>
      <c r="F15" s="108" t="s">
        <v>196</v>
      </c>
      <c r="G15" s="205">
        <v>5962</v>
      </c>
      <c r="H15" s="202"/>
      <c r="I15" s="99"/>
      <c r="J15" s="99"/>
      <c r="K15" s="99">
        <v>1000</v>
      </c>
      <c r="L15" s="107">
        <v>960</v>
      </c>
      <c r="M15" s="99">
        <v>1000</v>
      </c>
      <c r="N15" s="99">
        <v>989</v>
      </c>
      <c r="O15" s="99">
        <v>998</v>
      </c>
      <c r="P15" s="99">
        <v>987</v>
      </c>
      <c r="Q15" s="108">
        <v>988</v>
      </c>
    </row>
    <row r="16" spans="2:17" s="1" customFormat="1" ht="13">
      <c r="B16" s="221">
        <v>11</v>
      </c>
      <c r="C16" s="98" t="s">
        <v>197</v>
      </c>
      <c r="D16" s="99"/>
      <c r="E16" s="99" t="s">
        <v>178</v>
      </c>
      <c r="F16" s="108" t="s">
        <v>198</v>
      </c>
      <c r="G16" s="205">
        <v>5951</v>
      </c>
      <c r="H16" s="202"/>
      <c r="I16" s="99"/>
      <c r="J16" s="99"/>
      <c r="K16" s="99">
        <v>984</v>
      </c>
      <c r="L16" s="99">
        <v>1000</v>
      </c>
      <c r="M16" s="99">
        <v>992</v>
      </c>
      <c r="N16" s="99">
        <v>1000</v>
      </c>
      <c r="O16" s="99">
        <v>988</v>
      </c>
      <c r="P16" s="107">
        <v>945</v>
      </c>
      <c r="Q16" s="108">
        <v>987</v>
      </c>
    </row>
    <row r="17" spans="1:56" s="1" customFormat="1" ht="13">
      <c r="B17" s="221">
        <v>12</v>
      </c>
      <c r="C17" s="98" t="s">
        <v>199</v>
      </c>
      <c r="D17" s="99"/>
      <c r="E17" s="99" t="s">
        <v>178</v>
      </c>
      <c r="F17" s="108" t="s">
        <v>179</v>
      </c>
      <c r="G17" s="205">
        <v>5951</v>
      </c>
      <c r="H17" s="202"/>
      <c r="I17" s="99"/>
      <c r="J17" s="99"/>
      <c r="K17" s="99">
        <v>1000</v>
      </c>
      <c r="L17" s="107">
        <v>601</v>
      </c>
      <c r="M17" s="99">
        <v>984</v>
      </c>
      <c r="N17" s="99">
        <v>1000</v>
      </c>
      <c r="O17" s="99">
        <v>990</v>
      </c>
      <c r="P17" s="99">
        <v>988</v>
      </c>
      <c r="Q17" s="108">
        <v>988</v>
      </c>
    </row>
    <row r="18" spans="1:56" s="1" customFormat="1" ht="13">
      <c r="B18" s="221">
        <v>13</v>
      </c>
      <c r="C18" s="98" t="s">
        <v>200</v>
      </c>
      <c r="D18" s="99"/>
      <c r="E18" s="99" t="s">
        <v>175</v>
      </c>
      <c r="F18" s="108" t="s">
        <v>176</v>
      </c>
      <c r="G18" s="205">
        <v>5916</v>
      </c>
      <c r="H18" s="202"/>
      <c r="I18" s="99"/>
      <c r="J18" s="99"/>
      <c r="K18" s="99">
        <v>984</v>
      </c>
      <c r="L18" s="99">
        <v>987</v>
      </c>
      <c r="M18" s="99">
        <v>994</v>
      </c>
      <c r="N18" s="99">
        <v>972</v>
      </c>
      <c r="O18" s="99">
        <v>980</v>
      </c>
      <c r="P18" s="99">
        <v>1000</v>
      </c>
      <c r="Q18" s="199">
        <v>965</v>
      </c>
    </row>
    <row r="19" spans="1:56" s="1" customFormat="1" ht="13">
      <c r="B19" s="221">
        <v>14</v>
      </c>
      <c r="C19" s="98" t="s">
        <v>201</v>
      </c>
      <c r="D19" s="99"/>
      <c r="E19" s="99" t="s">
        <v>178</v>
      </c>
      <c r="F19" s="108" t="s">
        <v>179</v>
      </c>
      <c r="G19" s="205">
        <v>5908</v>
      </c>
      <c r="H19" s="202"/>
      <c r="I19" s="99"/>
      <c r="J19" s="99"/>
      <c r="K19" s="99">
        <v>979</v>
      </c>
      <c r="L19" s="99">
        <v>995</v>
      </c>
      <c r="M19" s="99">
        <v>979</v>
      </c>
      <c r="N19" s="99">
        <v>990</v>
      </c>
      <c r="O19" s="99">
        <v>989</v>
      </c>
      <c r="P19" s="99">
        <v>977</v>
      </c>
      <c r="Q19" s="199">
        <v>950</v>
      </c>
    </row>
    <row r="20" spans="1:56" s="1" customFormat="1" ht="13">
      <c r="B20" s="221">
        <v>15</v>
      </c>
      <c r="C20" s="98" t="s">
        <v>202</v>
      </c>
      <c r="D20" s="99"/>
      <c r="E20" s="99" t="s">
        <v>175</v>
      </c>
      <c r="F20" s="108" t="s">
        <v>203</v>
      </c>
      <c r="G20" s="205">
        <v>5895</v>
      </c>
      <c r="H20" s="202"/>
      <c r="I20" s="99"/>
      <c r="J20" s="99"/>
      <c r="K20" s="99">
        <v>992</v>
      </c>
      <c r="L20" s="99">
        <v>967</v>
      </c>
      <c r="M20" s="99">
        <v>964</v>
      </c>
      <c r="N20" s="99">
        <v>995</v>
      </c>
      <c r="O20" s="99">
        <v>968</v>
      </c>
      <c r="P20" s="99">
        <v>978</v>
      </c>
      <c r="Q20" s="199">
        <v>945</v>
      </c>
    </row>
    <row r="21" spans="1:56" s="1" customFormat="1" ht="13">
      <c r="B21" s="221">
        <v>16</v>
      </c>
      <c r="C21" s="98" t="s">
        <v>204</v>
      </c>
      <c r="D21" s="99"/>
      <c r="E21" s="99" t="s">
        <v>175</v>
      </c>
      <c r="F21" s="108" t="s">
        <v>176</v>
      </c>
      <c r="G21" s="205">
        <v>5841</v>
      </c>
      <c r="H21" s="202"/>
      <c r="I21" s="99"/>
      <c r="J21" s="99"/>
      <c r="K21" s="99">
        <v>982</v>
      </c>
      <c r="L21" s="99">
        <v>972</v>
      </c>
      <c r="M21" s="107">
        <v>956</v>
      </c>
      <c r="N21" s="99">
        <v>968</v>
      </c>
      <c r="O21" s="99">
        <v>982</v>
      </c>
      <c r="P21" s="99">
        <v>975</v>
      </c>
      <c r="Q21" s="108">
        <v>963</v>
      </c>
    </row>
    <row r="22" spans="1:56" s="1" customFormat="1" ht="13">
      <c r="B22" s="221">
        <v>17</v>
      </c>
      <c r="C22" s="98" t="s">
        <v>205</v>
      </c>
      <c r="D22" s="99"/>
      <c r="E22" s="99" t="s">
        <v>206</v>
      </c>
      <c r="F22" s="108" t="s">
        <v>207</v>
      </c>
      <c r="G22" s="205">
        <v>5837</v>
      </c>
      <c r="H22" s="202"/>
      <c r="I22" s="99"/>
      <c r="J22" s="99"/>
      <c r="K22" s="99">
        <v>992</v>
      </c>
      <c r="L22" s="99">
        <v>967</v>
      </c>
      <c r="M22" s="99">
        <v>964</v>
      </c>
      <c r="N22" s="107">
        <v>891</v>
      </c>
      <c r="O22" s="99">
        <v>975</v>
      </c>
      <c r="P22" s="99">
        <v>966</v>
      </c>
      <c r="Q22" s="108">
        <v>972</v>
      </c>
    </row>
    <row r="23" spans="1:56" s="1" customFormat="1" ht="13">
      <c r="B23" s="221">
        <v>18</v>
      </c>
      <c r="C23" s="98" t="s">
        <v>208</v>
      </c>
      <c r="D23" s="99"/>
      <c r="E23" s="99" t="s">
        <v>178</v>
      </c>
      <c r="F23" s="108" t="s">
        <v>196</v>
      </c>
      <c r="G23" s="205">
        <v>5830</v>
      </c>
      <c r="H23" s="202"/>
      <c r="I23" s="99"/>
      <c r="J23" s="99"/>
      <c r="K23" s="99">
        <v>982</v>
      </c>
      <c r="L23" s="99">
        <v>949</v>
      </c>
      <c r="M23" s="99">
        <v>970</v>
      </c>
      <c r="N23" s="99">
        <v>985</v>
      </c>
      <c r="O23" s="99">
        <v>1000</v>
      </c>
      <c r="P23" s="107">
        <v>926</v>
      </c>
      <c r="Q23" s="108">
        <v>944</v>
      </c>
    </row>
    <row r="24" spans="1:56" s="1" customFormat="1" ht="13">
      <c r="B24" s="221">
        <v>19</v>
      </c>
      <c r="C24" s="98" t="s">
        <v>209</v>
      </c>
      <c r="D24" s="99"/>
      <c r="E24" s="99" t="s">
        <v>206</v>
      </c>
      <c r="F24" s="108" t="s">
        <v>207</v>
      </c>
      <c r="G24" s="205">
        <v>5822</v>
      </c>
      <c r="H24" s="202"/>
      <c r="I24" s="99"/>
      <c r="J24" s="99"/>
      <c r="K24" s="99">
        <v>992</v>
      </c>
      <c r="L24" s="99">
        <v>923</v>
      </c>
      <c r="M24" s="99">
        <v>987</v>
      </c>
      <c r="N24" s="107">
        <v>796</v>
      </c>
      <c r="O24" s="99">
        <v>972</v>
      </c>
      <c r="P24" s="99">
        <v>972</v>
      </c>
      <c r="Q24" s="108">
        <v>977</v>
      </c>
    </row>
    <row r="25" spans="1:56" s="1" customFormat="1" ht="13">
      <c r="B25" s="221">
        <v>20</v>
      </c>
      <c r="C25" s="98" t="s">
        <v>210</v>
      </c>
      <c r="D25" s="99"/>
      <c r="E25" s="99" t="s">
        <v>178</v>
      </c>
      <c r="F25" s="108" t="s">
        <v>179</v>
      </c>
      <c r="G25" s="205">
        <v>5783</v>
      </c>
      <c r="H25" s="202"/>
      <c r="I25" s="99"/>
      <c r="J25" s="99"/>
      <c r="K25" s="99">
        <v>966</v>
      </c>
      <c r="L25" s="99">
        <v>972</v>
      </c>
      <c r="M25" s="107">
        <v>898</v>
      </c>
      <c r="N25" s="99">
        <v>947</v>
      </c>
      <c r="O25" s="99">
        <v>964</v>
      </c>
      <c r="P25" s="99">
        <v>967</v>
      </c>
      <c r="Q25" s="108">
        <v>968</v>
      </c>
    </row>
    <row r="26" spans="1:56" s="1" customFormat="1" ht="13">
      <c r="B26" s="221">
        <v>21</v>
      </c>
      <c r="C26" s="98" t="s">
        <v>211</v>
      </c>
      <c r="D26" s="99"/>
      <c r="E26" s="99" t="s">
        <v>206</v>
      </c>
      <c r="F26" s="108" t="s">
        <v>212</v>
      </c>
      <c r="G26" s="205">
        <v>5780</v>
      </c>
      <c r="H26" s="202"/>
      <c r="I26" s="99"/>
      <c r="J26" s="99"/>
      <c r="K26" s="99">
        <v>971</v>
      </c>
      <c r="L26" s="99">
        <v>954</v>
      </c>
      <c r="M26" s="99">
        <v>967</v>
      </c>
      <c r="N26" s="99">
        <v>982</v>
      </c>
      <c r="O26" s="99">
        <v>951</v>
      </c>
      <c r="P26" s="99">
        <v>954</v>
      </c>
      <c r="Q26" s="199">
        <v>938</v>
      </c>
    </row>
    <row r="27" spans="1:56" s="1" customFormat="1" ht="13">
      <c r="B27" s="221">
        <v>22</v>
      </c>
      <c r="C27" s="98" t="s">
        <v>213</v>
      </c>
      <c r="D27" s="99"/>
      <c r="E27" s="99" t="s">
        <v>178</v>
      </c>
      <c r="F27" s="108" t="s">
        <v>214</v>
      </c>
      <c r="G27" s="205">
        <v>5755</v>
      </c>
      <c r="H27" s="202"/>
      <c r="I27" s="99"/>
      <c r="J27" s="99"/>
      <c r="K27" s="99">
        <v>943</v>
      </c>
      <c r="L27" s="107">
        <v>808</v>
      </c>
      <c r="M27" s="99">
        <v>965</v>
      </c>
      <c r="N27" s="99">
        <v>943</v>
      </c>
      <c r="O27" s="99">
        <v>958</v>
      </c>
      <c r="P27" s="99">
        <v>983</v>
      </c>
      <c r="Q27" s="108">
        <v>963</v>
      </c>
    </row>
    <row r="28" spans="1:56" s="1" customFormat="1" ht="13">
      <c r="B28" s="221">
        <v>23</v>
      </c>
      <c r="C28" s="98" t="s">
        <v>215</v>
      </c>
      <c r="D28" s="99"/>
      <c r="E28" s="99" t="s">
        <v>175</v>
      </c>
      <c r="F28" s="108" t="s">
        <v>194</v>
      </c>
      <c r="G28" s="205">
        <v>5732</v>
      </c>
      <c r="H28" s="202"/>
      <c r="I28" s="99"/>
      <c r="J28" s="99"/>
      <c r="K28" s="99">
        <v>995</v>
      </c>
      <c r="L28" s="99">
        <v>917</v>
      </c>
      <c r="M28" s="99">
        <v>958</v>
      </c>
      <c r="N28" s="99">
        <v>923</v>
      </c>
      <c r="O28" s="99">
        <v>980</v>
      </c>
      <c r="P28" s="99">
        <v>959</v>
      </c>
      <c r="Q28" s="199">
        <v>241</v>
      </c>
    </row>
    <row r="29" spans="1:56" s="1" customFormat="1" ht="13">
      <c r="B29" s="221">
        <v>24</v>
      </c>
      <c r="C29" s="98" t="s">
        <v>216</v>
      </c>
      <c r="D29" s="99"/>
      <c r="E29" s="99" t="s">
        <v>175</v>
      </c>
      <c r="F29" s="108" t="s">
        <v>194</v>
      </c>
      <c r="G29" s="205">
        <v>5726</v>
      </c>
      <c r="H29" s="202"/>
      <c r="I29" s="99"/>
      <c r="J29" s="99"/>
      <c r="K29" s="99">
        <v>960</v>
      </c>
      <c r="L29" s="107">
        <v>0</v>
      </c>
      <c r="M29" s="99">
        <v>930</v>
      </c>
      <c r="N29" s="99">
        <v>893</v>
      </c>
      <c r="O29" s="99">
        <v>975</v>
      </c>
      <c r="P29" s="99">
        <v>977</v>
      </c>
      <c r="Q29" s="108">
        <v>992</v>
      </c>
    </row>
    <row r="30" spans="1:56" s="1" customFormat="1" ht="13">
      <c r="B30" s="221">
        <v>25</v>
      </c>
      <c r="C30" s="98" t="s">
        <v>217</v>
      </c>
      <c r="D30" s="99"/>
      <c r="E30" s="99" t="s">
        <v>178</v>
      </c>
      <c r="F30" s="108" t="s">
        <v>179</v>
      </c>
      <c r="G30" s="205">
        <v>5695</v>
      </c>
      <c r="H30" s="202"/>
      <c r="I30" s="99"/>
      <c r="J30" s="99"/>
      <c r="K30" s="99">
        <v>985</v>
      </c>
      <c r="L30" s="99">
        <v>874</v>
      </c>
      <c r="M30" s="99">
        <v>945</v>
      </c>
      <c r="N30" s="99">
        <v>945</v>
      </c>
      <c r="O30" s="99">
        <v>959</v>
      </c>
      <c r="P30" s="99">
        <v>987</v>
      </c>
      <c r="Q30" s="199">
        <v>0</v>
      </c>
    </row>
    <row r="31" spans="1:56" s="1" customFormat="1" ht="13">
      <c r="B31" s="221">
        <v>26</v>
      </c>
      <c r="C31" s="98" t="s">
        <v>218</v>
      </c>
      <c r="D31" s="99"/>
      <c r="E31" s="99" t="s">
        <v>190</v>
      </c>
      <c r="F31" s="108" t="s">
        <v>191</v>
      </c>
      <c r="G31" s="205">
        <v>5666</v>
      </c>
      <c r="H31" s="202"/>
      <c r="I31" s="99"/>
      <c r="J31" s="99"/>
      <c r="K31" s="99">
        <v>916</v>
      </c>
      <c r="L31" s="107">
        <v>896</v>
      </c>
      <c r="M31" s="99">
        <v>922</v>
      </c>
      <c r="N31" s="99">
        <v>978</v>
      </c>
      <c r="O31" s="99">
        <v>952</v>
      </c>
      <c r="P31" s="99">
        <v>952</v>
      </c>
      <c r="Q31" s="108">
        <v>946</v>
      </c>
    </row>
    <row r="32" spans="1:56" s="102" customFormat="1" ht="13">
      <c r="A32" s="1"/>
      <c r="B32" s="221">
        <v>27</v>
      </c>
      <c r="C32" s="98" t="s">
        <v>219</v>
      </c>
      <c r="D32" s="99" t="s">
        <v>14</v>
      </c>
      <c r="E32" s="99" t="s">
        <v>206</v>
      </c>
      <c r="F32" s="108" t="s">
        <v>207</v>
      </c>
      <c r="G32" s="205">
        <v>5520</v>
      </c>
      <c r="H32" s="202"/>
      <c r="I32" s="99"/>
      <c r="J32" s="99"/>
      <c r="K32" s="99">
        <v>0</v>
      </c>
      <c r="L32" s="107">
        <v>898</v>
      </c>
      <c r="M32" s="99">
        <v>910</v>
      </c>
      <c r="N32" s="99">
        <v>913</v>
      </c>
      <c r="O32" s="99">
        <v>930</v>
      </c>
      <c r="P32" s="99">
        <v>930</v>
      </c>
      <c r="Q32" s="108">
        <v>940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 s="102" customFormat="1" ht="13">
      <c r="A33" s="1"/>
      <c r="B33" s="221">
        <v>28</v>
      </c>
      <c r="C33" s="98" t="s">
        <v>220</v>
      </c>
      <c r="D33" s="99" t="s">
        <v>16</v>
      </c>
      <c r="E33" s="99" t="s">
        <v>206</v>
      </c>
      <c r="F33" s="108" t="s">
        <v>207</v>
      </c>
      <c r="G33" s="205">
        <v>5500</v>
      </c>
      <c r="H33" s="202"/>
      <c r="I33" s="99"/>
      <c r="J33" s="99"/>
      <c r="K33" s="99">
        <v>930</v>
      </c>
      <c r="L33" s="99">
        <v>933</v>
      </c>
      <c r="M33" s="99">
        <v>931</v>
      </c>
      <c r="N33" s="107">
        <v>836</v>
      </c>
      <c r="O33" s="99">
        <v>945</v>
      </c>
      <c r="P33" s="99">
        <v>920</v>
      </c>
      <c r="Q33" s="108">
        <v>841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 s="102" customFormat="1" ht="13">
      <c r="A34" s="1"/>
      <c r="B34" s="221">
        <v>29</v>
      </c>
      <c r="C34" s="98" t="s">
        <v>221</v>
      </c>
      <c r="D34" s="99" t="s">
        <v>16</v>
      </c>
      <c r="E34" s="99" t="s">
        <v>206</v>
      </c>
      <c r="F34" s="108" t="s">
        <v>207</v>
      </c>
      <c r="G34" s="205">
        <v>5426</v>
      </c>
      <c r="H34" s="202"/>
      <c r="I34" s="99"/>
      <c r="J34" s="99"/>
      <c r="K34" s="99">
        <v>968</v>
      </c>
      <c r="L34" s="99">
        <v>942</v>
      </c>
      <c r="M34" s="99">
        <v>863</v>
      </c>
      <c r="N34" s="107">
        <v>831</v>
      </c>
      <c r="O34" s="99">
        <v>959</v>
      </c>
      <c r="P34" s="99">
        <v>863</v>
      </c>
      <c r="Q34" s="108">
        <v>841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 s="1" customFormat="1" ht="13">
      <c r="B35" s="221">
        <v>30</v>
      </c>
      <c r="C35" s="98" t="s">
        <v>222</v>
      </c>
      <c r="D35" s="99"/>
      <c r="E35" s="99" t="s">
        <v>223</v>
      </c>
      <c r="F35" s="108" t="s">
        <v>224</v>
      </c>
      <c r="G35" s="205">
        <v>5117</v>
      </c>
      <c r="H35" s="202"/>
      <c r="I35" s="99"/>
      <c r="J35" s="99"/>
      <c r="K35" s="107">
        <v>0</v>
      </c>
      <c r="L35" s="99">
        <v>427</v>
      </c>
      <c r="M35" s="99">
        <v>943</v>
      </c>
      <c r="N35" s="99">
        <v>903</v>
      </c>
      <c r="O35" s="99">
        <v>972</v>
      </c>
      <c r="P35" s="99">
        <v>900</v>
      </c>
      <c r="Q35" s="108">
        <v>972</v>
      </c>
    </row>
    <row r="36" spans="1:56" s="1" customFormat="1" ht="13">
      <c r="B36" s="221">
        <v>31</v>
      </c>
      <c r="C36" s="98" t="s">
        <v>225</v>
      </c>
      <c r="D36" s="99"/>
      <c r="E36" s="99" t="s">
        <v>178</v>
      </c>
      <c r="F36" s="108" t="s">
        <v>179</v>
      </c>
      <c r="G36" s="205">
        <v>5086</v>
      </c>
      <c r="H36" s="202"/>
      <c r="I36" s="99"/>
      <c r="J36" s="99"/>
      <c r="K36" s="107">
        <v>0</v>
      </c>
      <c r="L36" s="99">
        <v>244</v>
      </c>
      <c r="M36" s="99">
        <v>945</v>
      </c>
      <c r="N36" s="99">
        <v>945</v>
      </c>
      <c r="O36" s="99">
        <v>990</v>
      </c>
      <c r="P36" s="99">
        <v>989</v>
      </c>
      <c r="Q36" s="108">
        <v>974</v>
      </c>
    </row>
    <row r="37" spans="1:56" s="1" customFormat="1" ht="13">
      <c r="B37" s="221">
        <v>32</v>
      </c>
      <c r="C37" s="98" t="s">
        <v>226</v>
      </c>
      <c r="D37" s="99"/>
      <c r="E37" s="99" t="s">
        <v>190</v>
      </c>
      <c r="F37" s="108" t="s">
        <v>191</v>
      </c>
      <c r="G37" s="205">
        <v>5047</v>
      </c>
      <c r="H37" s="202"/>
      <c r="I37" s="99"/>
      <c r="J37" s="99"/>
      <c r="K37" s="107">
        <v>301</v>
      </c>
      <c r="L37" s="99">
        <v>928</v>
      </c>
      <c r="M37" s="99">
        <v>782</v>
      </c>
      <c r="N37" s="99">
        <v>908</v>
      </c>
      <c r="O37" s="99">
        <v>653</v>
      </c>
      <c r="P37" s="99">
        <v>851</v>
      </c>
      <c r="Q37" s="108">
        <v>924</v>
      </c>
    </row>
    <row r="38" spans="1:56" s="102" customFormat="1" ht="13">
      <c r="A38" s="1"/>
      <c r="B38" s="221">
        <v>33</v>
      </c>
      <c r="C38" s="98" t="s">
        <v>227</v>
      </c>
      <c r="D38" s="99" t="s">
        <v>16</v>
      </c>
      <c r="E38" s="99" t="s">
        <v>206</v>
      </c>
      <c r="F38" s="108" t="s">
        <v>207</v>
      </c>
      <c r="G38" s="205">
        <v>4717</v>
      </c>
      <c r="H38" s="202"/>
      <c r="I38" s="99"/>
      <c r="J38" s="99"/>
      <c r="K38" s="99">
        <v>850</v>
      </c>
      <c r="L38" s="107">
        <v>0</v>
      </c>
      <c r="M38" s="99">
        <v>932</v>
      </c>
      <c r="N38" s="99">
        <v>943</v>
      </c>
      <c r="O38" s="99">
        <v>836</v>
      </c>
      <c r="P38" s="99">
        <v>188</v>
      </c>
      <c r="Q38" s="108">
        <v>968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 s="1" customFormat="1" ht="14" thickBot="1">
      <c r="B39" s="222">
        <v>34</v>
      </c>
      <c r="C39" s="100" t="s">
        <v>228</v>
      </c>
      <c r="D39" s="101"/>
      <c r="E39" s="101" t="s">
        <v>178</v>
      </c>
      <c r="F39" s="110" t="s">
        <v>229</v>
      </c>
      <c r="G39" s="206">
        <v>4687</v>
      </c>
      <c r="H39" s="203"/>
      <c r="I39" s="101"/>
      <c r="J39" s="101"/>
      <c r="K39" s="101">
        <v>924</v>
      </c>
      <c r="L39" s="101">
        <v>962</v>
      </c>
      <c r="M39" s="101">
        <v>0</v>
      </c>
      <c r="N39" s="101">
        <v>955</v>
      </c>
      <c r="O39" s="101">
        <v>911</v>
      </c>
      <c r="P39" s="101">
        <v>934</v>
      </c>
      <c r="Q39" s="200">
        <v>0</v>
      </c>
    </row>
    <row r="40" spans="1:56" s="1" customFormat="1" ht="13">
      <c r="B40" s="2"/>
    </row>
    <row r="41" spans="1:56" s="1" customFormat="1" ht="13">
      <c r="B41" s="2"/>
    </row>
    <row r="42" spans="1:56" s="1" customFormat="1" ht="14" thickBot="1">
      <c r="B42" s="223" t="s">
        <v>230</v>
      </c>
      <c r="C42" s="103"/>
      <c r="D42" s="103"/>
      <c r="E42" s="103"/>
    </row>
    <row r="43" spans="1:56" s="1" customFormat="1" ht="14" thickBot="1">
      <c r="B43" s="224" t="s">
        <v>0</v>
      </c>
      <c r="C43" s="210" t="s">
        <v>27</v>
      </c>
      <c r="D43" s="211" t="s">
        <v>2</v>
      </c>
      <c r="E43" s="211" t="s">
        <v>166</v>
      </c>
      <c r="F43" s="212" t="s">
        <v>167</v>
      </c>
      <c r="G43" s="210" t="s">
        <v>20</v>
      </c>
      <c r="H43" s="211" t="s">
        <v>168</v>
      </c>
      <c r="I43" s="211" t="s">
        <v>169</v>
      </c>
      <c r="J43" s="211" t="s">
        <v>9</v>
      </c>
      <c r="K43" s="211" t="s">
        <v>6</v>
      </c>
      <c r="L43" s="211" t="s">
        <v>7</v>
      </c>
      <c r="M43" s="211" t="s">
        <v>8</v>
      </c>
      <c r="N43" s="211" t="s">
        <v>170</v>
      </c>
      <c r="O43" s="211" t="s">
        <v>171</v>
      </c>
      <c r="P43" s="211" t="s">
        <v>172</v>
      </c>
      <c r="Q43" s="212" t="s">
        <v>173</v>
      </c>
    </row>
    <row r="44" spans="1:56" s="1" customFormat="1" ht="13">
      <c r="B44" s="225">
        <v>1</v>
      </c>
      <c r="C44" s="207" t="s">
        <v>192</v>
      </c>
      <c r="D44" s="208" t="s">
        <v>16</v>
      </c>
      <c r="E44" s="208" t="s">
        <v>178</v>
      </c>
      <c r="F44" s="209" t="s">
        <v>179</v>
      </c>
      <c r="G44" s="213">
        <v>5977</v>
      </c>
      <c r="H44" s="208"/>
      <c r="I44" s="208"/>
      <c r="J44" s="208"/>
      <c r="K44" s="208">
        <v>1000</v>
      </c>
      <c r="L44" s="208">
        <v>985</v>
      </c>
      <c r="M44" s="214">
        <v>960</v>
      </c>
      <c r="N44" s="208">
        <v>1000</v>
      </c>
      <c r="O44" s="208">
        <v>1000</v>
      </c>
      <c r="P44" s="208">
        <v>1000</v>
      </c>
      <c r="Q44" s="209">
        <v>992</v>
      </c>
    </row>
    <row r="45" spans="1:56" s="102" customFormat="1" ht="13">
      <c r="A45" s="1"/>
      <c r="B45" s="226">
        <v>2</v>
      </c>
      <c r="C45" s="98" t="s">
        <v>219</v>
      </c>
      <c r="D45" s="99" t="s">
        <v>14</v>
      </c>
      <c r="E45" s="99" t="s">
        <v>206</v>
      </c>
      <c r="F45" s="108" t="s">
        <v>207</v>
      </c>
      <c r="G45" s="202">
        <v>5520</v>
      </c>
      <c r="H45" s="99"/>
      <c r="I45" s="99"/>
      <c r="J45" s="99"/>
      <c r="K45" s="99">
        <v>0</v>
      </c>
      <c r="L45" s="107">
        <v>898</v>
      </c>
      <c r="M45" s="99">
        <v>910</v>
      </c>
      <c r="N45" s="99">
        <v>913</v>
      </c>
      <c r="O45" s="99">
        <v>930</v>
      </c>
      <c r="P45" s="99">
        <v>930</v>
      </c>
      <c r="Q45" s="108">
        <v>940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 s="102" customFormat="1" ht="13">
      <c r="A46" s="1"/>
      <c r="B46" s="226">
        <v>3</v>
      </c>
      <c r="C46" s="98" t="s">
        <v>220</v>
      </c>
      <c r="D46" s="99" t="s">
        <v>16</v>
      </c>
      <c r="E46" s="99" t="s">
        <v>206</v>
      </c>
      <c r="F46" s="108" t="s">
        <v>207</v>
      </c>
      <c r="G46" s="202">
        <v>5500</v>
      </c>
      <c r="H46" s="99"/>
      <c r="I46" s="99"/>
      <c r="J46" s="99"/>
      <c r="K46" s="99">
        <v>930</v>
      </c>
      <c r="L46" s="99">
        <v>933</v>
      </c>
      <c r="M46" s="99">
        <v>931</v>
      </c>
      <c r="N46" s="107">
        <v>836</v>
      </c>
      <c r="O46" s="99">
        <v>945</v>
      </c>
      <c r="P46" s="99">
        <v>920</v>
      </c>
      <c r="Q46" s="108">
        <v>841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 s="102" customFormat="1" ht="13">
      <c r="A47" s="1"/>
      <c r="B47" s="226">
        <v>4</v>
      </c>
      <c r="C47" s="98" t="s">
        <v>221</v>
      </c>
      <c r="D47" s="99" t="s">
        <v>16</v>
      </c>
      <c r="E47" s="99" t="s">
        <v>206</v>
      </c>
      <c r="F47" s="108" t="s">
        <v>207</v>
      </c>
      <c r="G47" s="202">
        <v>5426</v>
      </c>
      <c r="H47" s="99"/>
      <c r="I47" s="99"/>
      <c r="J47" s="99"/>
      <c r="K47" s="99">
        <v>968</v>
      </c>
      <c r="L47" s="99">
        <v>942</v>
      </c>
      <c r="M47" s="99">
        <v>863</v>
      </c>
      <c r="N47" s="107">
        <v>831</v>
      </c>
      <c r="O47" s="99">
        <v>959</v>
      </c>
      <c r="P47" s="99">
        <v>863</v>
      </c>
      <c r="Q47" s="108">
        <v>841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 s="102" customFormat="1" ht="14" thickBot="1">
      <c r="A48" s="1"/>
      <c r="B48" s="227">
        <v>5</v>
      </c>
      <c r="C48" s="100" t="s">
        <v>227</v>
      </c>
      <c r="D48" s="101" t="s">
        <v>16</v>
      </c>
      <c r="E48" s="101" t="s">
        <v>206</v>
      </c>
      <c r="F48" s="110" t="s">
        <v>207</v>
      </c>
      <c r="G48" s="203">
        <v>4717</v>
      </c>
      <c r="H48" s="101"/>
      <c r="I48" s="101"/>
      <c r="J48" s="101"/>
      <c r="K48" s="101">
        <v>850</v>
      </c>
      <c r="L48" s="109">
        <v>0</v>
      </c>
      <c r="M48" s="101">
        <v>932</v>
      </c>
      <c r="N48" s="101">
        <v>943</v>
      </c>
      <c r="O48" s="101">
        <v>836</v>
      </c>
      <c r="P48" s="101">
        <v>188</v>
      </c>
      <c r="Q48" s="110">
        <v>968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52" spans="2:3">
      <c r="B52" s="228"/>
      <c r="C52" s="97" t="s">
        <v>231</v>
      </c>
    </row>
  </sheetData>
  <mergeCells count="2">
    <mergeCell ref="B1:Q1"/>
    <mergeCell ref="B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11EC-C8D9-C74A-82AF-FC0D3AE42C8E}">
  <dimension ref="B2:O55"/>
  <sheetViews>
    <sheetView workbookViewId="0">
      <selection activeCell="F4" sqref="F4"/>
    </sheetView>
  </sheetViews>
  <sheetFormatPr baseColWidth="10" defaultColWidth="8.25" defaultRowHeight="16"/>
  <cols>
    <col min="1" max="1" width="1.125" style="8" customWidth="1"/>
    <col min="2" max="2" width="4.875" style="8" customWidth="1"/>
    <col min="3" max="3" width="22.875" style="8" customWidth="1"/>
    <col min="4" max="4" width="3.375" style="8" customWidth="1"/>
    <col min="5" max="5" width="7.125" style="8" customWidth="1"/>
    <col min="6" max="6" width="6.375" style="8" customWidth="1"/>
    <col min="7" max="7" width="32.125" style="8" customWidth="1"/>
    <col min="8" max="8" width="6.375" style="8" customWidth="1"/>
    <col min="9" max="9" width="1.125" style="8" customWidth="1"/>
    <col min="10" max="15" width="6.375" style="8" customWidth="1"/>
    <col min="16" max="256" width="8.25" style="8"/>
    <col min="257" max="257" width="1.125" style="8" customWidth="1"/>
    <col min="258" max="258" width="4.875" style="8" customWidth="1"/>
    <col min="259" max="259" width="22.875" style="8" customWidth="1"/>
    <col min="260" max="260" width="3.375" style="8" customWidth="1"/>
    <col min="261" max="261" width="7.125" style="8" customWidth="1"/>
    <col min="262" max="262" width="6.375" style="8" customWidth="1"/>
    <col min="263" max="263" width="32.125" style="8" customWidth="1"/>
    <col min="264" max="264" width="6.375" style="8" customWidth="1"/>
    <col min="265" max="265" width="1.125" style="8" customWidth="1"/>
    <col min="266" max="271" width="6.375" style="8" customWidth="1"/>
    <col min="272" max="512" width="8.25" style="8"/>
    <col min="513" max="513" width="1.125" style="8" customWidth="1"/>
    <col min="514" max="514" width="4.875" style="8" customWidth="1"/>
    <col min="515" max="515" width="22.875" style="8" customWidth="1"/>
    <col min="516" max="516" width="3.375" style="8" customWidth="1"/>
    <col min="517" max="517" width="7.125" style="8" customWidth="1"/>
    <col min="518" max="518" width="6.375" style="8" customWidth="1"/>
    <col min="519" max="519" width="32.125" style="8" customWidth="1"/>
    <col min="520" max="520" width="6.375" style="8" customWidth="1"/>
    <col min="521" max="521" width="1.125" style="8" customWidth="1"/>
    <col min="522" max="527" width="6.375" style="8" customWidth="1"/>
    <col min="528" max="768" width="8.25" style="8"/>
    <col min="769" max="769" width="1.125" style="8" customWidth="1"/>
    <col min="770" max="770" width="4.875" style="8" customWidth="1"/>
    <col min="771" max="771" width="22.875" style="8" customWidth="1"/>
    <col min="772" max="772" width="3.375" style="8" customWidth="1"/>
    <col min="773" max="773" width="7.125" style="8" customWidth="1"/>
    <col min="774" max="774" width="6.375" style="8" customWidth="1"/>
    <col min="775" max="775" width="32.125" style="8" customWidth="1"/>
    <col min="776" max="776" width="6.375" style="8" customWidth="1"/>
    <col min="777" max="777" width="1.125" style="8" customWidth="1"/>
    <col min="778" max="783" width="6.375" style="8" customWidth="1"/>
    <col min="784" max="1024" width="8.25" style="8"/>
    <col min="1025" max="1025" width="1.125" style="8" customWidth="1"/>
    <col min="1026" max="1026" width="4.875" style="8" customWidth="1"/>
    <col min="1027" max="1027" width="22.875" style="8" customWidth="1"/>
    <col min="1028" max="1028" width="3.375" style="8" customWidth="1"/>
    <col min="1029" max="1029" width="7.125" style="8" customWidth="1"/>
    <col min="1030" max="1030" width="6.375" style="8" customWidth="1"/>
    <col min="1031" max="1031" width="32.125" style="8" customWidth="1"/>
    <col min="1032" max="1032" width="6.375" style="8" customWidth="1"/>
    <col min="1033" max="1033" width="1.125" style="8" customWidth="1"/>
    <col min="1034" max="1039" width="6.375" style="8" customWidth="1"/>
    <col min="1040" max="1280" width="8.25" style="8"/>
    <col min="1281" max="1281" width="1.125" style="8" customWidth="1"/>
    <col min="1282" max="1282" width="4.875" style="8" customWidth="1"/>
    <col min="1283" max="1283" width="22.875" style="8" customWidth="1"/>
    <col min="1284" max="1284" width="3.375" style="8" customWidth="1"/>
    <col min="1285" max="1285" width="7.125" style="8" customWidth="1"/>
    <col min="1286" max="1286" width="6.375" style="8" customWidth="1"/>
    <col min="1287" max="1287" width="32.125" style="8" customWidth="1"/>
    <col min="1288" max="1288" width="6.375" style="8" customWidth="1"/>
    <col min="1289" max="1289" width="1.125" style="8" customWidth="1"/>
    <col min="1290" max="1295" width="6.375" style="8" customWidth="1"/>
    <col min="1296" max="1536" width="8.25" style="8"/>
    <col min="1537" max="1537" width="1.125" style="8" customWidth="1"/>
    <col min="1538" max="1538" width="4.875" style="8" customWidth="1"/>
    <col min="1539" max="1539" width="22.875" style="8" customWidth="1"/>
    <col min="1540" max="1540" width="3.375" style="8" customWidth="1"/>
    <col min="1541" max="1541" width="7.125" style="8" customWidth="1"/>
    <col min="1542" max="1542" width="6.375" style="8" customWidth="1"/>
    <col min="1543" max="1543" width="32.125" style="8" customWidth="1"/>
    <col min="1544" max="1544" width="6.375" style="8" customWidth="1"/>
    <col min="1545" max="1545" width="1.125" style="8" customWidth="1"/>
    <col min="1546" max="1551" width="6.375" style="8" customWidth="1"/>
    <col min="1552" max="1792" width="8.25" style="8"/>
    <col min="1793" max="1793" width="1.125" style="8" customWidth="1"/>
    <col min="1794" max="1794" width="4.875" style="8" customWidth="1"/>
    <col min="1795" max="1795" width="22.875" style="8" customWidth="1"/>
    <col min="1796" max="1796" width="3.375" style="8" customWidth="1"/>
    <col min="1797" max="1797" width="7.125" style="8" customWidth="1"/>
    <col min="1798" max="1798" width="6.375" style="8" customWidth="1"/>
    <col min="1799" max="1799" width="32.125" style="8" customWidth="1"/>
    <col min="1800" max="1800" width="6.375" style="8" customWidth="1"/>
    <col min="1801" max="1801" width="1.125" style="8" customWidth="1"/>
    <col min="1802" max="1807" width="6.375" style="8" customWidth="1"/>
    <col min="1808" max="2048" width="8.25" style="8"/>
    <col min="2049" max="2049" width="1.125" style="8" customWidth="1"/>
    <col min="2050" max="2050" width="4.875" style="8" customWidth="1"/>
    <col min="2051" max="2051" width="22.875" style="8" customWidth="1"/>
    <col min="2052" max="2052" width="3.375" style="8" customWidth="1"/>
    <col min="2053" max="2053" width="7.125" style="8" customWidth="1"/>
    <col min="2054" max="2054" width="6.375" style="8" customWidth="1"/>
    <col min="2055" max="2055" width="32.125" style="8" customWidth="1"/>
    <col min="2056" max="2056" width="6.375" style="8" customWidth="1"/>
    <col min="2057" max="2057" width="1.125" style="8" customWidth="1"/>
    <col min="2058" max="2063" width="6.375" style="8" customWidth="1"/>
    <col min="2064" max="2304" width="8.25" style="8"/>
    <col min="2305" max="2305" width="1.125" style="8" customWidth="1"/>
    <col min="2306" max="2306" width="4.875" style="8" customWidth="1"/>
    <col min="2307" max="2307" width="22.875" style="8" customWidth="1"/>
    <col min="2308" max="2308" width="3.375" style="8" customWidth="1"/>
    <col min="2309" max="2309" width="7.125" style="8" customWidth="1"/>
    <col min="2310" max="2310" width="6.375" style="8" customWidth="1"/>
    <col min="2311" max="2311" width="32.125" style="8" customWidth="1"/>
    <col min="2312" max="2312" width="6.375" style="8" customWidth="1"/>
    <col min="2313" max="2313" width="1.125" style="8" customWidth="1"/>
    <col min="2314" max="2319" width="6.375" style="8" customWidth="1"/>
    <col min="2320" max="2560" width="8.25" style="8"/>
    <col min="2561" max="2561" width="1.125" style="8" customWidth="1"/>
    <col min="2562" max="2562" width="4.875" style="8" customWidth="1"/>
    <col min="2563" max="2563" width="22.875" style="8" customWidth="1"/>
    <col min="2564" max="2564" width="3.375" style="8" customWidth="1"/>
    <col min="2565" max="2565" width="7.125" style="8" customWidth="1"/>
    <col min="2566" max="2566" width="6.375" style="8" customWidth="1"/>
    <col min="2567" max="2567" width="32.125" style="8" customWidth="1"/>
    <col min="2568" max="2568" width="6.375" style="8" customWidth="1"/>
    <col min="2569" max="2569" width="1.125" style="8" customWidth="1"/>
    <col min="2570" max="2575" width="6.375" style="8" customWidth="1"/>
    <col min="2576" max="2816" width="8.25" style="8"/>
    <col min="2817" max="2817" width="1.125" style="8" customWidth="1"/>
    <col min="2818" max="2818" width="4.875" style="8" customWidth="1"/>
    <col min="2819" max="2819" width="22.875" style="8" customWidth="1"/>
    <col min="2820" max="2820" width="3.375" style="8" customWidth="1"/>
    <col min="2821" max="2821" width="7.125" style="8" customWidth="1"/>
    <col min="2822" max="2822" width="6.375" style="8" customWidth="1"/>
    <col min="2823" max="2823" width="32.125" style="8" customWidth="1"/>
    <col min="2824" max="2824" width="6.375" style="8" customWidth="1"/>
    <col min="2825" max="2825" width="1.125" style="8" customWidth="1"/>
    <col min="2826" max="2831" width="6.375" style="8" customWidth="1"/>
    <col min="2832" max="3072" width="8.25" style="8"/>
    <col min="3073" max="3073" width="1.125" style="8" customWidth="1"/>
    <col min="3074" max="3074" width="4.875" style="8" customWidth="1"/>
    <col min="3075" max="3075" width="22.875" style="8" customWidth="1"/>
    <col min="3076" max="3076" width="3.375" style="8" customWidth="1"/>
    <col min="3077" max="3077" width="7.125" style="8" customWidth="1"/>
    <col min="3078" max="3078" width="6.375" style="8" customWidth="1"/>
    <col min="3079" max="3079" width="32.125" style="8" customWidth="1"/>
    <col min="3080" max="3080" width="6.375" style="8" customWidth="1"/>
    <col min="3081" max="3081" width="1.125" style="8" customWidth="1"/>
    <col min="3082" max="3087" width="6.375" style="8" customWidth="1"/>
    <col min="3088" max="3328" width="8.25" style="8"/>
    <col min="3329" max="3329" width="1.125" style="8" customWidth="1"/>
    <col min="3330" max="3330" width="4.875" style="8" customWidth="1"/>
    <col min="3331" max="3331" width="22.875" style="8" customWidth="1"/>
    <col min="3332" max="3332" width="3.375" style="8" customWidth="1"/>
    <col min="3333" max="3333" width="7.125" style="8" customWidth="1"/>
    <col min="3334" max="3334" width="6.375" style="8" customWidth="1"/>
    <col min="3335" max="3335" width="32.125" style="8" customWidth="1"/>
    <col min="3336" max="3336" width="6.375" style="8" customWidth="1"/>
    <col min="3337" max="3337" width="1.125" style="8" customWidth="1"/>
    <col min="3338" max="3343" width="6.375" style="8" customWidth="1"/>
    <col min="3344" max="3584" width="8.25" style="8"/>
    <col min="3585" max="3585" width="1.125" style="8" customWidth="1"/>
    <col min="3586" max="3586" width="4.875" style="8" customWidth="1"/>
    <col min="3587" max="3587" width="22.875" style="8" customWidth="1"/>
    <col min="3588" max="3588" width="3.375" style="8" customWidth="1"/>
    <col min="3589" max="3589" width="7.125" style="8" customWidth="1"/>
    <col min="3590" max="3590" width="6.375" style="8" customWidth="1"/>
    <col min="3591" max="3591" width="32.125" style="8" customWidth="1"/>
    <col min="3592" max="3592" width="6.375" style="8" customWidth="1"/>
    <col min="3593" max="3593" width="1.125" style="8" customWidth="1"/>
    <col min="3594" max="3599" width="6.375" style="8" customWidth="1"/>
    <col min="3600" max="3840" width="8.25" style="8"/>
    <col min="3841" max="3841" width="1.125" style="8" customWidth="1"/>
    <col min="3842" max="3842" width="4.875" style="8" customWidth="1"/>
    <col min="3843" max="3843" width="22.875" style="8" customWidth="1"/>
    <col min="3844" max="3844" width="3.375" style="8" customWidth="1"/>
    <col min="3845" max="3845" width="7.125" style="8" customWidth="1"/>
    <col min="3846" max="3846" width="6.375" style="8" customWidth="1"/>
    <col min="3847" max="3847" width="32.125" style="8" customWidth="1"/>
    <col min="3848" max="3848" width="6.375" style="8" customWidth="1"/>
    <col min="3849" max="3849" width="1.125" style="8" customWidth="1"/>
    <col min="3850" max="3855" width="6.375" style="8" customWidth="1"/>
    <col min="3856" max="4096" width="8.25" style="8"/>
    <col min="4097" max="4097" width="1.125" style="8" customWidth="1"/>
    <col min="4098" max="4098" width="4.875" style="8" customWidth="1"/>
    <col min="4099" max="4099" width="22.875" style="8" customWidth="1"/>
    <col min="4100" max="4100" width="3.375" style="8" customWidth="1"/>
    <col min="4101" max="4101" width="7.125" style="8" customWidth="1"/>
    <col min="4102" max="4102" width="6.375" style="8" customWidth="1"/>
    <col min="4103" max="4103" width="32.125" style="8" customWidth="1"/>
    <col min="4104" max="4104" width="6.375" style="8" customWidth="1"/>
    <col min="4105" max="4105" width="1.125" style="8" customWidth="1"/>
    <col min="4106" max="4111" width="6.375" style="8" customWidth="1"/>
    <col min="4112" max="4352" width="8.25" style="8"/>
    <col min="4353" max="4353" width="1.125" style="8" customWidth="1"/>
    <col min="4354" max="4354" width="4.875" style="8" customWidth="1"/>
    <col min="4355" max="4355" width="22.875" style="8" customWidth="1"/>
    <col min="4356" max="4356" width="3.375" style="8" customWidth="1"/>
    <col min="4357" max="4357" width="7.125" style="8" customWidth="1"/>
    <col min="4358" max="4358" width="6.375" style="8" customWidth="1"/>
    <col min="4359" max="4359" width="32.125" style="8" customWidth="1"/>
    <col min="4360" max="4360" width="6.375" style="8" customWidth="1"/>
    <col min="4361" max="4361" width="1.125" style="8" customWidth="1"/>
    <col min="4362" max="4367" width="6.375" style="8" customWidth="1"/>
    <col min="4368" max="4608" width="8.25" style="8"/>
    <col min="4609" max="4609" width="1.125" style="8" customWidth="1"/>
    <col min="4610" max="4610" width="4.875" style="8" customWidth="1"/>
    <col min="4611" max="4611" width="22.875" style="8" customWidth="1"/>
    <col min="4612" max="4612" width="3.375" style="8" customWidth="1"/>
    <col min="4613" max="4613" width="7.125" style="8" customWidth="1"/>
    <col min="4614" max="4614" width="6.375" style="8" customWidth="1"/>
    <col min="4615" max="4615" width="32.125" style="8" customWidth="1"/>
    <col min="4616" max="4616" width="6.375" style="8" customWidth="1"/>
    <col min="4617" max="4617" width="1.125" style="8" customWidth="1"/>
    <col min="4618" max="4623" width="6.375" style="8" customWidth="1"/>
    <col min="4624" max="4864" width="8.25" style="8"/>
    <col min="4865" max="4865" width="1.125" style="8" customWidth="1"/>
    <col min="4866" max="4866" width="4.875" style="8" customWidth="1"/>
    <col min="4867" max="4867" width="22.875" style="8" customWidth="1"/>
    <col min="4868" max="4868" width="3.375" style="8" customWidth="1"/>
    <col min="4869" max="4869" width="7.125" style="8" customWidth="1"/>
    <col min="4870" max="4870" width="6.375" style="8" customWidth="1"/>
    <col min="4871" max="4871" width="32.125" style="8" customWidth="1"/>
    <col min="4872" max="4872" width="6.375" style="8" customWidth="1"/>
    <col min="4873" max="4873" width="1.125" style="8" customWidth="1"/>
    <col min="4874" max="4879" width="6.375" style="8" customWidth="1"/>
    <col min="4880" max="5120" width="8.25" style="8"/>
    <col min="5121" max="5121" width="1.125" style="8" customWidth="1"/>
    <col min="5122" max="5122" width="4.875" style="8" customWidth="1"/>
    <col min="5123" max="5123" width="22.875" style="8" customWidth="1"/>
    <col min="5124" max="5124" width="3.375" style="8" customWidth="1"/>
    <col min="5125" max="5125" width="7.125" style="8" customWidth="1"/>
    <col min="5126" max="5126" width="6.375" style="8" customWidth="1"/>
    <col min="5127" max="5127" width="32.125" style="8" customWidth="1"/>
    <col min="5128" max="5128" width="6.375" style="8" customWidth="1"/>
    <col min="5129" max="5129" width="1.125" style="8" customWidth="1"/>
    <col min="5130" max="5135" width="6.375" style="8" customWidth="1"/>
    <col min="5136" max="5376" width="8.25" style="8"/>
    <col min="5377" max="5377" width="1.125" style="8" customWidth="1"/>
    <col min="5378" max="5378" width="4.875" style="8" customWidth="1"/>
    <col min="5379" max="5379" width="22.875" style="8" customWidth="1"/>
    <col min="5380" max="5380" width="3.375" style="8" customWidth="1"/>
    <col min="5381" max="5381" width="7.125" style="8" customWidth="1"/>
    <col min="5382" max="5382" width="6.375" style="8" customWidth="1"/>
    <col min="5383" max="5383" width="32.125" style="8" customWidth="1"/>
    <col min="5384" max="5384" width="6.375" style="8" customWidth="1"/>
    <col min="5385" max="5385" width="1.125" style="8" customWidth="1"/>
    <col min="5386" max="5391" width="6.375" style="8" customWidth="1"/>
    <col min="5392" max="5632" width="8.25" style="8"/>
    <col min="5633" max="5633" width="1.125" style="8" customWidth="1"/>
    <col min="5634" max="5634" width="4.875" style="8" customWidth="1"/>
    <col min="5635" max="5635" width="22.875" style="8" customWidth="1"/>
    <col min="5636" max="5636" width="3.375" style="8" customWidth="1"/>
    <col min="5637" max="5637" width="7.125" style="8" customWidth="1"/>
    <col min="5638" max="5638" width="6.375" style="8" customWidth="1"/>
    <col min="5639" max="5639" width="32.125" style="8" customWidth="1"/>
    <col min="5640" max="5640" width="6.375" style="8" customWidth="1"/>
    <col min="5641" max="5641" width="1.125" style="8" customWidth="1"/>
    <col min="5642" max="5647" width="6.375" style="8" customWidth="1"/>
    <col min="5648" max="5888" width="8.25" style="8"/>
    <col min="5889" max="5889" width="1.125" style="8" customWidth="1"/>
    <col min="5890" max="5890" width="4.875" style="8" customWidth="1"/>
    <col min="5891" max="5891" width="22.875" style="8" customWidth="1"/>
    <col min="5892" max="5892" width="3.375" style="8" customWidth="1"/>
    <col min="5893" max="5893" width="7.125" style="8" customWidth="1"/>
    <col min="5894" max="5894" width="6.375" style="8" customWidth="1"/>
    <col min="5895" max="5895" width="32.125" style="8" customWidth="1"/>
    <col min="5896" max="5896" width="6.375" style="8" customWidth="1"/>
    <col min="5897" max="5897" width="1.125" style="8" customWidth="1"/>
    <col min="5898" max="5903" width="6.375" style="8" customWidth="1"/>
    <col min="5904" max="6144" width="8.25" style="8"/>
    <col min="6145" max="6145" width="1.125" style="8" customWidth="1"/>
    <col min="6146" max="6146" width="4.875" style="8" customWidth="1"/>
    <col min="6147" max="6147" width="22.875" style="8" customWidth="1"/>
    <col min="6148" max="6148" width="3.375" style="8" customWidth="1"/>
    <col min="6149" max="6149" width="7.125" style="8" customWidth="1"/>
    <col min="6150" max="6150" width="6.375" style="8" customWidth="1"/>
    <col min="6151" max="6151" width="32.125" style="8" customWidth="1"/>
    <col min="6152" max="6152" width="6.375" style="8" customWidth="1"/>
    <col min="6153" max="6153" width="1.125" style="8" customWidth="1"/>
    <col min="6154" max="6159" width="6.375" style="8" customWidth="1"/>
    <col min="6160" max="6400" width="8.25" style="8"/>
    <col min="6401" max="6401" width="1.125" style="8" customWidth="1"/>
    <col min="6402" max="6402" width="4.875" style="8" customWidth="1"/>
    <col min="6403" max="6403" width="22.875" style="8" customWidth="1"/>
    <col min="6404" max="6404" width="3.375" style="8" customWidth="1"/>
    <col min="6405" max="6405" width="7.125" style="8" customWidth="1"/>
    <col min="6406" max="6406" width="6.375" style="8" customWidth="1"/>
    <col min="6407" max="6407" width="32.125" style="8" customWidth="1"/>
    <col min="6408" max="6408" width="6.375" style="8" customWidth="1"/>
    <col min="6409" max="6409" width="1.125" style="8" customWidth="1"/>
    <col min="6410" max="6415" width="6.375" style="8" customWidth="1"/>
    <col min="6416" max="6656" width="8.25" style="8"/>
    <col min="6657" max="6657" width="1.125" style="8" customWidth="1"/>
    <col min="6658" max="6658" width="4.875" style="8" customWidth="1"/>
    <col min="6659" max="6659" width="22.875" style="8" customWidth="1"/>
    <col min="6660" max="6660" width="3.375" style="8" customWidth="1"/>
    <col min="6661" max="6661" width="7.125" style="8" customWidth="1"/>
    <col min="6662" max="6662" width="6.375" style="8" customWidth="1"/>
    <col min="6663" max="6663" width="32.125" style="8" customWidth="1"/>
    <col min="6664" max="6664" width="6.375" style="8" customWidth="1"/>
    <col min="6665" max="6665" width="1.125" style="8" customWidth="1"/>
    <col min="6666" max="6671" width="6.375" style="8" customWidth="1"/>
    <col min="6672" max="6912" width="8.25" style="8"/>
    <col min="6913" max="6913" width="1.125" style="8" customWidth="1"/>
    <col min="6914" max="6914" width="4.875" style="8" customWidth="1"/>
    <col min="6915" max="6915" width="22.875" style="8" customWidth="1"/>
    <col min="6916" max="6916" width="3.375" style="8" customWidth="1"/>
    <col min="6917" max="6917" width="7.125" style="8" customWidth="1"/>
    <col min="6918" max="6918" width="6.375" style="8" customWidth="1"/>
    <col min="6919" max="6919" width="32.125" style="8" customWidth="1"/>
    <col min="6920" max="6920" width="6.375" style="8" customWidth="1"/>
    <col min="6921" max="6921" width="1.125" style="8" customWidth="1"/>
    <col min="6922" max="6927" width="6.375" style="8" customWidth="1"/>
    <col min="6928" max="7168" width="8.25" style="8"/>
    <col min="7169" max="7169" width="1.125" style="8" customWidth="1"/>
    <col min="7170" max="7170" width="4.875" style="8" customWidth="1"/>
    <col min="7171" max="7171" width="22.875" style="8" customWidth="1"/>
    <col min="7172" max="7172" width="3.375" style="8" customWidth="1"/>
    <col min="7173" max="7173" width="7.125" style="8" customWidth="1"/>
    <col min="7174" max="7174" width="6.375" style="8" customWidth="1"/>
    <col min="7175" max="7175" width="32.125" style="8" customWidth="1"/>
    <col min="7176" max="7176" width="6.375" style="8" customWidth="1"/>
    <col min="7177" max="7177" width="1.125" style="8" customWidth="1"/>
    <col min="7178" max="7183" width="6.375" style="8" customWidth="1"/>
    <col min="7184" max="7424" width="8.25" style="8"/>
    <col min="7425" max="7425" width="1.125" style="8" customWidth="1"/>
    <col min="7426" max="7426" width="4.875" style="8" customWidth="1"/>
    <col min="7427" max="7427" width="22.875" style="8" customWidth="1"/>
    <col min="7428" max="7428" width="3.375" style="8" customWidth="1"/>
    <col min="7429" max="7429" width="7.125" style="8" customWidth="1"/>
    <col min="7430" max="7430" width="6.375" style="8" customWidth="1"/>
    <col min="7431" max="7431" width="32.125" style="8" customWidth="1"/>
    <col min="7432" max="7432" width="6.375" style="8" customWidth="1"/>
    <col min="7433" max="7433" width="1.125" style="8" customWidth="1"/>
    <col min="7434" max="7439" width="6.375" style="8" customWidth="1"/>
    <col min="7440" max="7680" width="8.25" style="8"/>
    <col min="7681" max="7681" width="1.125" style="8" customWidth="1"/>
    <col min="7682" max="7682" width="4.875" style="8" customWidth="1"/>
    <col min="7683" max="7683" width="22.875" style="8" customWidth="1"/>
    <col min="7684" max="7684" width="3.375" style="8" customWidth="1"/>
    <col min="7685" max="7685" width="7.125" style="8" customWidth="1"/>
    <col min="7686" max="7686" width="6.375" style="8" customWidth="1"/>
    <col min="7687" max="7687" width="32.125" style="8" customWidth="1"/>
    <col min="7688" max="7688" width="6.375" style="8" customWidth="1"/>
    <col min="7689" max="7689" width="1.125" style="8" customWidth="1"/>
    <col min="7690" max="7695" width="6.375" style="8" customWidth="1"/>
    <col min="7696" max="7936" width="8.25" style="8"/>
    <col min="7937" max="7937" width="1.125" style="8" customWidth="1"/>
    <col min="7938" max="7938" width="4.875" style="8" customWidth="1"/>
    <col min="7939" max="7939" width="22.875" style="8" customWidth="1"/>
    <col min="7940" max="7940" width="3.375" style="8" customWidth="1"/>
    <col min="7941" max="7941" width="7.125" style="8" customWidth="1"/>
    <col min="7942" max="7942" width="6.375" style="8" customWidth="1"/>
    <col min="7943" max="7943" width="32.125" style="8" customWidth="1"/>
    <col min="7944" max="7944" width="6.375" style="8" customWidth="1"/>
    <col min="7945" max="7945" width="1.125" style="8" customWidth="1"/>
    <col min="7946" max="7951" width="6.375" style="8" customWidth="1"/>
    <col min="7952" max="8192" width="8.25" style="8"/>
    <col min="8193" max="8193" width="1.125" style="8" customWidth="1"/>
    <col min="8194" max="8194" width="4.875" style="8" customWidth="1"/>
    <col min="8195" max="8195" width="22.875" style="8" customWidth="1"/>
    <col min="8196" max="8196" width="3.375" style="8" customWidth="1"/>
    <col min="8197" max="8197" width="7.125" style="8" customWidth="1"/>
    <col min="8198" max="8198" width="6.375" style="8" customWidth="1"/>
    <col min="8199" max="8199" width="32.125" style="8" customWidth="1"/>
    <col min="8200" max="8200" width="6.375" style="8" customWidth="1"/>
    <col min="8201" max="8201" width="1.125" style="8" customWidth="1"/>
    <col min="8202" max="8207" width="6.375" style="8" customWidth="1"/>
    <col min="8208" max="8448" width="8.25" style="8"/>
    <col min="8449" max="8449" width="1.125" style="8" customWidth="1"/>
    <col min="8450" max="8450" width="4.875" style="8" customWidth="1"/>
    <col min="8451" max="8451" width="22.875" style="8" customWidth="1"/>
    <col min="8452" max="8452" width="3.375" style="8" customWidth="1"/>
    <col min="8453" max="8453" width="7.125" style="8" customWidth="1"/>
    <col min="8454" max="8454" width="6.375" style="8" customWidth="1"/>
    <col min="8455" max="8455" width="32.125" style="8" customWidth="1"/>
    <col min="8456" max="8456" width="6.375" style="8" customWidth="1"/>
    <col min="8457" max="8457" width="1.125" style="8" customWidth="1"/>
    <col min="8458" max="8463" width="6.375" style="8" customWidth="1"/>
    <col min="8464" max="8704" width="8.25" style="8"/>
    <col min="8705" max="8705" width="1.125" style="8" customWidth="1"/>
    <col min="8706" max="8706" width="4.875" style="8" customWidth="1"/>
    <col min="8707" max="8707" width="22.875" style="8" customWidth="1"/>
    <col min="8708" max="8708" width="3.375" style="8" customWidth="1"/>
    <col min="8709" max="8709" width="7.125" style="8" customWidth="1"/>
    <col min="8710" max="8710" width="6.375" style="8" customWidth="1"/>
    <col min="8711" max="8711" width="32.125" style="8" customWidth="1"/>
    <col min="8712" max="8712" width="6.375" style="8" customWidth="1"/>
    <col min="8713" max="8713" width="1.125" style="8" customWidth="1"/>
    <col min="8714" max="8719" width="6.375" style="8" customWidth="1"/>
    <col min="8720" max="8960" width="8.25" style="8"/>
    <col min="8961" max="8961" width="1.125" style="8" customWidth="1"/>
    <col min="8962" max="8962" width="4.875" style="8" customWidth="1"/>
    <col min="8963" max="8963" width="22.875" style="8" customWidth="1"/>
    <col min="8964" max="8964" width="3.375" style="8" customWidth="1"/>
    <col min="8965" max="8965" width="7.125" style="8" customWidth="1"/>
    <col min="8966" max="8966" width="6.375" style="8" customWidth="1"/>
    <col min="8967" max="8967" width="32.125" style="8" customWidth="1"/>
    <col min="8968" max="8968" width="6.375" style="8" customWidth="1"/>
    <col min="8969" max="8969" width="1.125" style="8" customWidth="1"/>
    <col min="8970" max="8975" width="6.375" style="8" customWidth="1"/>
    <col min="8976" max="9216" width="8.25" style="8"/>
    <col min="9217" max="9217" width="1.125" style="8" customWidth="1"/>
    <col min="9218" max="9218" width="4.875" style="8" customWidth="1"/>
    <col min="9219" max="9219" width="22.875" style="8" customWidth="1"/>
    <col min="9220" max="9220" width="3.375" style="8" customWidth="1"/>
    <col min="9221" max="9221" width="7.125" style="8" customWidth="1"/>
    <col min="9222" max="9222" width="6.375" style="8" customWidth="1"/>
    <col min="9223" max="9223" width="32.125" style="8" customWidth="1"/>
    <col min="9224" max="9224" width="6.375" style="8" customWidth="1"/>
    <col min="9225" max="9225" width="1.125" style="8" customWidth="1"/>
    <col min="9226" max="9231" width="6.375" style="8" customWidth="1"/>
    <col min="9232" max="9472" width="8.25" style="8"/>
    <col min="9473" max="9473" width="1.125" style="8" customWidth="1"/>
    <col min="9474" max="9474" width="4.875" style="8" customWidth="1"/>
    <col min="9475" max="9475" width="22.875" style="8" customWidth="1"/>
    <col min="9476" max="9476" width="3.375" style="8" customWidth="1"/>
    <col min="9477" max="9477" width="7.125" style="8" customWidth="1"/>
    <col min="9478" max="9478" width="6.375" style="8" customWidth="1"/>
    <col min="9479" max="9479" width="32.125" style="8" customWidth="1"/>
    <col min="9480" max="9480" width="6.375" style="8" customWidth="1"/>
    <col min="9481" max="9481" width="1.125" style="8" customWidth="1"/>
    <col min="9482" max="9487" width="6.375" style="8" customWidth="1"/>
    <col min="9488" max="9728" width="8.25" style="8"/>
    <col min="9729" max="9729" width="1.125" style="8" customWidth="1"/>
    <col min="9730" max="9730" width="4.875" style="8" customWidth="1"/>
    <col min="9731" max="9731" width="22.875" style="8" customWidth="1"/>
    <col min="9732" max="9732" width="3.375" style="8" customWidth="1"/>
    <col min="9733" max="9733" width="7.125" style="8" customWidth="1"/>
    <col min="9734" max="9734" width="6.375" style="8" customWidth="1"/>
    <col min="9735" max="9735" width="32.125" style="8" customWidth="1"/>
    <col min="9736" max="9736" width="6.375" style="8" customWidth="1"/>
    <col min="9737" max="9737" width="1.125" style="8" customWidth="1"/>
    <col min="9738" max="9743" width="6.375" style="8" customWidth="1"/>
    <col min="9744" max="9984" width="8.25" style="8"/>
    <col min="9985" max="9985" width="1.125" style="8" customWidth="1"/>
    <col min="9986" max="9986" width="4.875" style="8" customWidth="1"/>
    <col min="9987" max="9987" width="22.875" style="8" customWidth="1"/>
    <col min="9988" max="9988" width="3.375" style="8" customWidth="1"/>
    <col min="9989" max="9989" width="7.125" style="8" customWidth="1"/>
    <col min="9990" max="9990" width="6.375" style="8" customWidth="1"/>
    <col min="9991" max="9991" width="32.125" style="8" customWidth="1"/>
    <col min="9992" max="9992" width="6.375" style="8" customWidth="1"/>
    <col min="9993" max="9993" width="1.125" style="8" customWidth="1"/>
    <col min="9994" max="9999" width="6.375" style="8" customWidth="1"/>
    <col min="10000" max="10240" width="8.25" style="8"/>
    <col min="10241" max="10241" width="1.125" style="8" customWidth="1"/>
    <col min="10242" max="10242" width="4.875" style="8" customWidth="1"/>
    <col min="10243" max="10243" width="22.875" style="8" customWidth="1"/>
    <col min="10244" max="10244" width="3.375" style="8" customWidth="1"/>
    <col min="10245" max="10245" width="7.125" style="8" customWidth="1"/>
    <col min="10246" max="10246" width="6.375" style="8" customWidth="1"/>
    <col min="10247" max="10247" width="32.125" style="8" customWidth="1"/>
    <col min="10248" max="10248" width="6.375" style="8" customWidth="1"/>
    <col min="10249" max="10249" width="1.125" style="8" customWidth="1"/>
    <col min="10250" max="10255" width="6.375" style="8" customWidth="1"/>
    <col min="10256" max="10496" width="8.25" style="8"/>
    <col min="10497" max="10497" width="1.125" style="8" customWidth="1"/>
    <col min="10498" max="10498" width="4.875" style="8" customWidth="1"/>
    <col min="10499" max="10499" width="22.875" style="8" customWidth="1"/>
    <col min="10500" max="10500" width="3.375" style="8" customWidth="1"/>
    <col min="10501" max="10501" width="7.125" style="8" customWidth="1"/>
    <col min="10502" max="10502" width="6.375" style="8" customWidth="1"/>
    <col min="10503" max="10503" width="32.125" style="8" customWidth="1"/>
    <col min="10504" max="10504" width="6.375" style="8" customWidth="1"/>
    <col min="10505" max="10505" width="1.125" style="8" customWidth="1"/>
    <col min="10506" max="10511" width="6.375" style="8" customWidth="1"/>
    <col min="10512" max="10752" width="8.25" style="8"/>
    <col min="10753" max="10753" width="1.125" style="8" customWidth="1"/>
    <col min="10754" max="10754" width="4.875" style="8" customWidth="1"/>
    <col min="10755" max="10755" width="22.875" style="8" customWidth="1"/>
    <col min="10756" max="10756" width="3.375" style="8" customWidth="1"/>
    <col min="10757" max="10757" width="7.125" style="8" customWidth="1"/>
    <col min="10758" max="10758" width="6.375" style="8" customWidth="1"/>
    <col min="10759" max="10759" width="32.125" style="8" customWidth="1"/>
    <col min="10760" max="10760" width="6.375" style="8" customWidth="1"/>
    <col min="10761" max="10761" width="1.125" style="8" customWidth="1"/>
    <col min="10762" max="10767" width="6.375" style="8" customWidth="1"/>
    <col min="10768" max="11008" width="8.25" style="8"/>
    <col min="11009" max="11009" width="1.125" style="8" customWidth="1"/>
    <col min="11010" max="11010" width="4.875" style="8" customWidth="1"/>
    <col min="11011" max="11011" width="22.875" style="8" customWidth="1"/>
    <col min="11012" max="11012" width="3.375" style="8" customWidth="1"/>
    <col min="11013" max="11013" width="7.125" style="8" customWidth="1"/>
    <col min="11014" max="11014" width="6.375" style="8" customWidth="1"/>
    <col min="11015" max="11015" width="32.125" style="8" customWidth="1"/>
    <col min="11016" max="11016" width="6.375" style="8" customWidth="1"/>
    <col min="11017" max="11017" width="1.125" style="8" customWidth="1"/>
    <col min="11018" max="11023" width="6.375" style="8" customWidth="1"/>
    <col min="11024" max="11264" width="8.25" style="8"/>
    <col min="11265" max="11265" width="1.125" style="8" customWidth="1"/>
    <col min="11266" max="11266" width="4.875" style="8" customWidth="1"/>
    <col min="11267" max="11267" width="22.875" style="8" customWidth="1"/>
    <col min="11268" max="11268" width="3.375" style="8" customWidth="1"/>
    <col min="11269" max="11269" width="7.125" style="8" customWidth="1"/>
    <col min="11270" max="11270" width="6.375" style="8" customWidth="1"/>
    <col min="11271" max="11271" width="32.125" style="8" customWidth="1"/>
    <col min="11272" max="11272" width="6.375" style="8" customWidth="1"/>
    <col min="11273" max="11273" width="1.125" style="8" customWidth="1"/>
    <col min="11274" max="11279" width="6.375" style="8" customWidth="1"/>
    <col min="11280" max="11520" width="8.25" style="8"/>
    <col min="11521" max="11521" width="1.125" style="8" customWidth="1"/>
    <col min="11522" max="11522" width="4.875" style="8" customWidth="1"/>
    <col min="11523" max="11523" width="22.875" style="8" customWidth="1"/>
    <col min="11524" max="11524" width="3.375" style="8" customWidth="1"/>
    <col min="11525" max="11525" width="7.125" style="8" customWidth="1"/>
    <col min="11526" max="11526" width="6.375" style="8" customWidth="1"/>
    <col min="11527" max="11527" width="32.125" style="8" customWidth="1"/>
    <col min="11528" max="11528" width="6.375" style="8" customWidth="1"/>
    <col min="11529" max="11529" width="1.125" style="8" customWidth="1"/>
    <col min="11530" max="11535" width="6.375" style="8" customWidth="1"/>
    <col min="11536" max="11776" width="8.25" style="8"/>
    <col min="11777" max="11777" width="1.125" style="8" customWidth="1"/>
    <col min="11778" max="11778" width="4.875" style="8" customWidth="1"/>
    <col min="11779" max="11779" width="22.875" style="8" customWidth="1"/>
    <col min="11780" max="11780" width="3.375" style="8" customWidth="1"/>
    <col min="11781" max="11781" width="7.125" style="8" customWidth="1"/>
    <col min="11782" max="11782" width="6.375" style="8" customWidth="1"/>
    <col min="11783" max="11783" width="32.125" style="8" customWidth="1"/>
    <col min="11784" max="11784" width="6.375" style="8" customWidth="1"/>
    <col min="11785" max="11785" width="1.125" style="8" customWidth="1"/>
    <col min="11786" max="11791" width="6.375" style="8" customWidth="1"/>
    <col min="11792" max="12032" width="8.25" style="8"/>
    <col min="12033" max="12033" width="1.125" style="8" customWidth="1"/>
    <col min="12034" max="12034" width="4.875" style="8" customWidth="1"/>
    <col min="12035" max="12035" width="22.875" style="8" customWidth="1"/>
    <col min="12036" max="12036" width="3.375" style="8" customWidth="1"/>
    <col min="12037" max="12037" width="7.125" style="8" customWidth="1"/>
    <col min="12038" max="12038" width="6.375" style="8" customWidth="1"/>
    <col min="12039" max="12039" width="32.125" style="8" customWidth="1"/>
    <col min="12040" max="12040" width="6.375" style="8" customWidth="1"/>
    <col min="12041" max="12041" width="1.125" style="8" customWidth="1"/>
    <col min="12042" max="12047" width="6.375" style="8" customWidth="1"/>
    <col min="12048" max="12288" width="8.25" style="8"/>
    <col min="12289" max="12289" width="1.125" style="8" customWidth="1"/>
    <col min="12290" max="12290" width="4.875" style="8" customWidth="1"/>
    <col min="12291" max="12291" width="22.875" style="8" customWidth="1"/>
    <col min="12292" max="12292" width="3.375" style="8" customWidth="1"/>
    <col min="12293" max="12293" width="7.125" style="8" customWidth="1"/>
    <col min="12294" max="12294" width="6.375" style="8" customWidth="1"/>
    <col min="12295" max="12295" width="32.125" style="8" customWidth="1"/>
    <col min="12296" max="12296" width="6.375" style="8" customWidth="1"/>
    <col min="12297" max="12297" width="1.125" style="8" customWidth="1"/>
    <col min="12298" max="12303" width="6.375" style="8" customWidth="1"/>
    <col min="12304" max="12544" width="8.25" style="8"/>
    <col min="12545" max="12545" width="1.125" style="8" customWidth="1"/>
    <col min="12546" max="12546" width="4.875" style="8" customWidth="1"/>
    <col min="12547" max="12547" width="22.875" style="8" customWidth="1"/>
    <col min="12548" max="12548" width="3.375" style="8" customWidth="1"/>
    <col min="12549" max="12549" width="7.125" style="8" customWidth="1"/>
    <col min="12550" max="12550" width="6.375" style="8" customWidth="1"/>
    <col min="12551" max="12551" width="32.125" style="8" customWidth="1"/>
    <col min="12552" max="12552" width="6.375" style="8" customWidth="1"/>
    <col min="12553" max="12553" width="1.125" style="8" customWidth="1"/>
    <col min="12554" max="12559" width="6.375" style="8" customWidth="1"/>
    <col min="12560" max="12800" width="8.25" style="8"/>
    <col min="12801" max="12801" width="1.125" style="8" customWidth="1"/>
    <col min="12802" max="12802" width="4.875" style="8" customWidth="1"/>
    <col min="12803" max="12803" width="22.875" style="8" customWidth="1"/>
    <col min="12804" max="12804" width="3.375" style="8" customWidth="1"/>
    <col min="12805" max="12805" width="7.125" style="8" customWidth="1"/>
    <col min="12806" max="12806" width="6.375" style="8" customWidth="1"/>
    <col min="12807" max="12807" width="32.125" style="8" customWidth="1"/>
    <col min="12808" max="12808" width="6.375" style="8" customWidth="1"/>
    <col min="12809" max="12809" width="1.125" style="8" customWidth="1"/>
    <col min="12810" max="12815" width="6.375" style="8" customWidth="1"/>
    <col min="12816" max="13056" width="8.25" style="8"/>
    <col min="13057" max="13057" width="1.125" style="8" customWidth="1"/>
    <col min="13058" max="13058" width="4.875" style="8" customWidth="1"/>
    <col min="13059" max="13059" width="22.875" style="8" customWidth="1"/>
    <col min="13060" max="13060" width="3.375" style="8" customWidth="1"/>
    <col min="13061" max="13061" width="7.125" style="8" customWidth="1"/>
    <col min="13062" max="13062" width="6.375" style="8" customWidth="1"/>
    <col min="13063" max="13063" width="32.125" style="8" customWidth="1"/>
    <col min="13064" max="13064" width="6.375" style="8" customWidth="1"/>
    <col min="13065" max="13065" width="1.125" style="8" customWidth="1"/>
    <col min="13066" max="13071" width="6.375" style="8" customWidth="1"/>
    <col min="13072" max="13312" width="8.25" style="8"/>
    <col min="13313" max="13313" width="1.125" style="8" customWidth="1"/>
    <col min="13314" max="13314" width="4.875" style="8" customWidth="1"/>
    <col min="13315" max="13315" width="22.875" style="8" customWidth="1"/>
    <col min="13316" max="13316" width="3.375" style="8" customWidth="1"/>
    <col min="13317" max="13317" width="7.125" style="8" customWidth="1"/>
    <col min="13318" max="13318" width="6.375" style="8" customWidth="1"/>
    <col min="13319" max="13319" width="32.125" style="8" customWidth="1"/>
    <col min="13320" max="13320" width="6.375" style="8" customWidth="1"/>
    <col min="13321" max="13321" width="1.125" style="8" customWidth="1"/>
    <col min="13322" max="13327" width="6.375" style="8" customWidth="1"/>
    <col min="13328" max="13568" width="8.25" style="8"/>
    <col min="13569" max="13569" width="1.125" style="8" customWidth="1"/>
    <col min="13570" max="13570" width="4.875" style="8" customWidth="1"/>
    <col min="13571" max="13571" width="22.875" style="8" customWidth="1"/>
    <col min="13572" max="13572" width="3.375" style="8" customWidth="1"/>
    <col min="13573" max="13573" width="7.125" style="8" customWidth="1"/>
    <col min="13574" max="13574" width="6.375" style="8" customWidth="1"/>
    <col min="13575" max="13575" width="32.125" style="8" customWidth="1"/>
    <col min="13576" max="13576" width="6.375" style="8" customWidth="1"/>
    <col min="13577" max="13577" width="1.125" style="8" customWidth="1"/>
    <col min="13578" max="13583" width="6.375" style="8" customWidth="1"/>
    <col min="13584" max="13824" width="8.25" style="8"/>
    <col min="13825" max="13825" width="1.125" style="8" customWidth="1"/>
    <col min="13826" max="13826" width="4.875" style="8" customWidth="1"/>
    <col min="13827" max="13827" width="22.875" style="8" customWidth="1"/>
    <col min="13828" max="13828" width="3.375" style="8" customWidth="1"/>
    <col min="13829" max="13829" width="7.125" style="8" customWidth="1"/>
    <col min="13830" max="13830" width="6.375" style="8" customWidth="1"/>
    <col min="13831" max="13831" width="32.125" style="8" customWidth="1"/>
    <col min="13832" max="13832" width="6.375" style="8" customWidth="1"/>
    <col min="13833" max="13833" width="1.125" style="8" customWidth="1"/>
    <col min="13834" max="13839" width="6.375" style="8" customWidth="1"/>
    <col min="13840" max="14080" width="8.25" style="8"/>
    <col min="14081" max="14081" width="1.125" style="8" customWidth="1"/>
    <col min="14082" max="14082" width="4.875" style="8" customWidth="1"/>
    <col min="14083" max="14083" width="22.875" style="8" customWidth="1"/>
    <col min="14084" max="14084" width="3.375" style="8" customWidth="1"/>
    <col min="14085" max="14085" width="7.125" style="8" customWidth="1"/>
    <col min="14086" max="14086" width="6.375" style="8" customWidth="1"/>
    <col min="14087" max="14087" width="32.125" style="8" customWidth="1"/>
    <col min="14088" max="14088" width="6.375" style="8" customWidth="1"/>
    <col min="14089" max="14089" width="1.125" style="8" customWidth="1"/>
    <col min="14090" max="14095" width="6.375" style="8" customWidth="1"/>
    <col min="14096" max="14336" width="8.25" style="8"/>
    <col min="14337" max="14337" width="1.125" style="8" customWidth="1"/>
    <col min="14338" max="14338" width="4.875" style="8" customWidth="1"/>
    <col min="14339" max="14339" width="22.875" style="8" customWidth="1"/>
    <col min="14340" max="14340" width="3.375" style="8" customWidth="1"/>
    <col min="14341" max="14341" width="7.125" style="8" customWidth="1"/>
    <col min="14342" max="14342" width="6.375" style="8" customWidth="1"/>
    <col min="14343" max="14343" width="32.125" style="8" customWidth="1"/>
    <col min="14344" max="14344" width="6.375" style="8" customWidth="1"/>
    <col min="14345" max="14345" width="1.125" style="8" customWidth="1"/>
    <col min="14346" max="14351" width="6.375" style="8" customWidth="1"/>
    <col min="14352" max="14592" width="8.25" style="8"/>
    <col min="14593" max="14593" width="1.125" style="8" customWidth="1"/>
    <col min="14594" max="14594" width="4.875" style="8" customWidth="1"/>
    <col min="14595" max="14595" width="22.875" style="8" customWidth="1"/>
    <col min="14596" max="14596" width="3.375" style="8" customWidth="1"/>
    <col min="14597" max="14597" width="7.125" style="8" customWidth="1"/>
    <col min="14598" max="14598" width="6.375" style="8" customWidth="1"/>
    <col min="14599" max="14599" width="32.125" style="8" customWidth="1"/>
    <col min="14600" max="14600" width="6.375" style="8" customWidth="1"/>
    <col min="14601" max="14601" width="1.125" style="8" customWidth="1"/>
    <col min="14602" max="14607" width="6.375" style="8" customWidth="1"/>
    <col min="14608" max="14848" width="8.25" style="8"/>
    <col min="14849" max="14849" width="1.125" style="8" customWidth="1"/>
    <col min="14850" max="14850" width="4.875" style="8" customWidth="1"/>
    <col min="14851" max="14851" width="22.875" style="8" customWidth="1"/>
    <col min="14852" max="14852" width="3.375" style="8" customWidth="1"/>
    <col min="14853" max="14853" width="7.125" style="8" customWidth="1"/>
    <col min="14854" max="14854" width="6.375" style="8" customWidth="1"/>
    <col min="14855" max="14855" width="32.125" style="8" customWidth="1"/>
    <col min="14856" max="14856" width="6.375" style="8" customWidth="1"/>
    <col min="14857" max="14857" width="1.125" style="8" customWidth="1"/>
    <col min="14858" max="14863" width="6.375" style="8" customWidth="1"/>
    <col min="14864" max="15104" width="8.25" style="8"/>
    <col min="15105" max="15105" width="1.125" style="8" customWidth="1"/>
    <col min="15106" max="15106" width="4.875" style="8" customWidth="1"/>
    <col min="15107" max="15107" width="22.875" style="8" customWidth="1"/>
    <col min="15108" max="15108" width="3.375" style="8" customWidth="1"/>
    <col min="15109" max="15109" width="7.125" style="8" customWidth="1"/>
    <col min="15110" max="15110" width="6.375" style="8" customWidth="1"/>
    <col min="15111" max="15111" width="32.125" style="8" customWidth="1"/>
    <col min="15112" max="15112" width="6.375" style="8" customWidth="1"/>
    <col min="15113" max="15113" width="1.125" style="8" customWidth="1"/>
    <col min="15114" max="15119" width="6.375" style="8" customWidth="1"/>
    <col min="15120" max="15360" width="8.25" style="8"/>
    <col min="15361" max="15361" width="1.125" style="8" customWidth="1"/>
    <col min="15362" max="15362" width="4.875" style="8" customWidth="1"/>
    <col min="15363" max="15363" width="22.875" style="8" customWidth="1"/>
    <col min="15364" max="15364" width="3.375" style="8" customWidth="1"/>
    <col min="15365" max="15365" width="7.125" style="8" customWidth="1"/>
    <col min="15366" max="15366" width="6.375" style="8" customWidth="1"/>
    <col min="15367" max="15367" width="32.125" style="8" customWidth="1"/>
    <col min="15368" max="15368" width="6.375" style="8" customWidth="1"/>
    <col min="15369" max="15369" width="1.125" style="8" customWidth="1"/>
    <col min="15370" max="15375" width="6.375" style="8" customWidth="1"/>
    <col min="15376" max="15616" width="8.25" style="8"/>
    <col min="15617" max="15617" width="1.125" style="8" customWidth="1"/>
    <col min="15618" max="15618" width="4.875" style="8" customWidth="1"/>
    <col min="15619" max="15619" width="22.875" style="8" customWidth="1"/>
    <col min="15620" max="15620" width="3.375" style="8" customWidth="1"/>
    <col min="15621" max="15621" width="7.125" style="8" customWidth="1"/>
    <col min="15622" max="15622" width="6.375" style="8" customWidth="1"/>
    <col min="15623" max="15623" width="32.125" style="8" customWidth="1"/>
    <col min="15624" max="15624" width="6.375" style="8" customWidth="1"/>
    <col min="15625" max="15625" width="1.125" style="8" customWidth="1"/>
    <col min="15626" max="15631" width="6.375" style="8" customWidth="1"/>
    <col min="15632" max="15872" width="8.25" style="8"/>
    <col min="15873" max="15873" width="1.125" style="8" customWidth="1"/>
    <col min="15874" max="15874" width="4.875" style="8" customWidth="1"/>
    <col min="15875" max="15875" width="22.875" style="8" customWidth="1"/>
    <col min="15876" max="15876" width="3.375" style="8" customWidth="1"/>
    <col min="15877" max="15877" width="7.125" style="8" customWidth="1"/>
    <col min="15878" max="15878" width="6.375" style="8" customWidth="1"/>
    <col min="15879" max="15879" width="32.125" style="8" customWidth="1"/>
    <col min="15880" max="15880" width="6.375" style="8" customWidth="1"/>
    <col min="15881" max="15881" width="1.125" style="8" customWidth="1"/>
    <col min="15882" max="15887" width="6.375" style="8" customWidth="1"/>
    <col min="15888" max="16128" width="8.25" style="8"/>
    <col min="16129" max="16129" width="1.125" style="8" customWidth="1"/>
    <col min="16130" max="16130" width="4.875" style="8" customWidth="1"/>
    <col min="16131" max="16131" width="22.875" style="8" customWidth="1"/>
    <col min="16132" max="16132" width="3.375" style="8" customWidth="1"/>
    <col min="16133" max="16133" width="7.125" style="8" customWidth="1"/>
    <col min="16134" max="16134" width="6.375" style="8" customWidth="1"/>
    <col min="16135" max="16135" width="32.125" style="8" customWidth="1"/>
    <col min="16136" max="16136" width="6.375" style="8" customWidth="1"/>
    <col min="16137" max="16137" width="1.125" style="8" customWidth="1"/>
    <col min="16138" max="16143" width="6.375" style="8" customWidth="1"/>
    <col min="16144" max="16384" width="8.25" style="8"/>
  </cols>
  <sheetData>
    <row r="2" spans="2:15" ht="23">
      <c r="C2" s="6"/>
      <c r="D2" s="6"/>
      <c r="E2" s="6"/>
      <c r="F2" s="111" t="s">
        <v>232</v>
      </c>
      <c r="G2" s="6"/>
      <c r="H2" s="6"/>
      <c r="I2" s="6"/>
      <c r="J2" s="6"/>
      <c r="K2" s="6"/>
      <c r="L2" s="6"/>
      <c r="M2" s="6"/>
      <c r="N2" s="6"/>
    </row>
    <row r="3" spans="2:15" ht="23">
      <c r="C3" s="6"/>
      <c r="D3" s="6"/>
      <c r="F3" s="111" t="s">
        <v>355</v>
      </c>
      <c r="G3" s="6"/>
      <c r="H3" s="6"/>
      <c r="I3" s="6"/>
      <c r="J3" s="6"/>
      <c r="K3" s="6"/>
      <c r="L3" s="6"/>
      <c r="M3" s="6"/>
      <c r="N3" s="6"/>
    </row>
    <row r="4" spans="2:15" ht="20">
      <c r="B4" s="112"/>
      <c r="C4" s="10"/>
      <c r="E4" s="11"/>
    </row>
    <row r="5" spans="2:15" ht="24.75" customHeight="1" thickBot="1">
      <c r="B5" s="12" t="s">
        <v>233</v>
      </c>
    </row>
    <row r="6" spans="2:15" ht="24.75" customHeight="1" thickBot="1">
      <c r="B6" s="113" t="s">
        <v>0</v>
      </c>
      <c r="C6" s="114" t="s">
        <v>27</v>
      </c>
      <c r="D6" s="115" t="s">
        <v>2</v>
      </c>
      <c r="E6" s="116" t="s">
        <v>29</v>
      </c>
      <c r="F6" s="116" t="s">
        <v>4</v>
      </c>
      <c r="G6" s="117" t="s">
        <v>5</v>
      </c>
      <c r="H6" s="118" t="s">
        <v>20</v>
      </c>
      <c r="J6" s="119" t="s">
        <v>6</v>
      </c>
      <c r="K6" s="120" t="s">
        <v>7</v>
      </c>
      <c r="L6" s="120" t="s">
        <v>8</v>
      </c>
      <c r="M6" s="120" t="s">
        <v>170</v>
      </c>
      <c r="N6" s="120" t="s">
        <v>171</v>
      </c>
      <c r="O6" s="121" t="s">
        <v>172</v>
      </c>
    </row>
    <row r="7" spans="2:15" ht="15" customHeight="1">
      <c r="B7" s="122" t="s">
        <v>234</v>
      </c>
      <c r="C7" s="123" t="s">
        <v>235</v>
      </c>
      <c r="D7" s="124" t="s">
        <v>14</v>
      </c>
      <c r="E7" s="124" t="s">
        <v>236</v>
      </c>
      <c r="F7" s="125">
        <v>698</v>
      </c>
      <c r="G7" s="126" t="s">
        <v>237</v>
      </c>
      <c r="H7" s="127">
        <v>9.6296296296296303E-3</v>
      </c>
      <c r="J7" s="128">
        <v>4.6180555555555558E-3</v>
      </c>
      <c r="K7" s="129">
        <v>4.3055555555555555E-3</v>
      </c>
      <c r="L7" s="130">
        <v>4.7916666666666663E-3</v>
      </c>
      <c r="M7" s="130">
        <v>4.8379629629629632E-3</v>
      </c>
      <c r="N7" s="129">
        <v>4.0509259259259257E-3</v>
      </c>
      <c r="O7" s="131">
        <v>9.1435185185185185E-4</v>
      </c>
    </row>
    <row r="8" spans="2:15" ht="15" customHeight="1">
      <c r="B8" s="132" t="s">
        <v>238</v>
      </c>
      <c r="C8" s="133" t="s">
        <v>239</v>
      </c>
      <c r="D8" s="134" t="s">
        <v>14</v>
      </c>
      <c r="E8" s="134" t="s">
        <v>236</v>
      </c>
      <c r="F8" s="135">
        <v>698</v>
      </c>
      <c r="G8" s="136" t="s">
        <v>237</v>
      </c>
      <c r="H8" s="137">
        <v>8.0439814814814818E-3</v>
      </c>
      <c r="J8" s="138">
        <v>3.7731481481481483E-3</v>
      </c>
      <c r="K8" s="139">
        <v>3.5648148148148149E-3</v>
      </c>
      <c r="L8" s="139">
        <v>1.5740740740740741E-3</v>
      </c>
      <c r="M8" s="139">
        <v>2.7777777777777779E-3</v>
      </c>
      <c r="N8" s="140">
        <v>4.2245370370370371E-3</v>
      </c>
      <c r="O8" s="141">
        <v>3.8194444444444443E-3</v>
      </c>
    </row>
    <row r="9" spans="2:15" ht="15" customHeight="1">
      <c r="B9" s="132" t="s">
        <v>240</v>
      </c>
      <c r="C9" s="133" t="s">
        <v>241</v>
      </c>
      <c r="D9" s="142" t="s">
        <v>14</v>
      </c>
      <c r="E9" s="142" t="s">
        <v>236</v>
      </c>
      <c r="F9" s="135">
        <v>698</v>
      </c>
      <c r="G9" s="136" t="s">
        <v>237</v>
      </c>
      <c r="H9" s="137">
        <v>7.5231481481481486E-3</v>
      </c>
      <c r="J9" s="138">
        <v>2.4074074074074076E-3</v>
      </c>
      <c r="K9" s="139">
        <v>3.2986111111111111E-3</v>
      </c>
      <c r="L9" s="139">
        <v>3.5879629629629629E-3</v>
      </c>
      <c r="M9" s="140">
        <v>3.7037037037037038E-3</v>
      </c>
      <c r="N9" s="140">
        <v>3.8194444444444443E-3</v>
      </c>
      <c r="O9" s="143">
        <v>3.3912037037037036E-3</v>
      </c>
    </row>
    <row r="10" spans="2:15" ht="15" customHeight="1">
      <c r="B10" s="144" t="s">
        <v>242</v>
      </c>
      <c r="C10" s="133" t="s">
        <v>243</v>
      </c>
      <c r="D10" s="142" t="s">
        <v>16</v>
      </c>
      <c r="E10" s="142" t="s">
        <v>236</v>
      </c>
      <c r="F10" s="135">
        <v>698</v>
      </c>
      <c r="G10" s="136" t="s">
        <v>237</v>
      </c>
      <c r="H10" s="137">
        <v>6.7245370370370375E-3</v>
      </c>
      <c r="J10" s="138">
        <v>2.8240740740740739E-3</v>
      </c>
      <c r="K10" s="139">
        <v>2.9050925925925928E-3</v>
      </c>
      <c r="L10" s="140">
        <v>3.2060185185185186E-3</v>
      </c>
      <c r="M10" s="140">
        <v>3.5185185185185185E-3</v>
      </c>
      <c r="N10" s="139">
        <v>1.7013888888888888E-3</v>
      </c>
      <c r="O10" s="143">
        <v>2.8356481481481483E-3</v>
      </c>
    </row>
    <row r="11" spans="2:15" ht="15" customHeight="1" thickBot="1">
      <c r="B11" s="145" t="s">
        <v>244</v>
      </c>
      <c r="C11" s="146" t="s">
        <v>245</v>
      </c>
      <c r="D11" s="147" t="s">
        <v>16</v>
      </c>
      <c r="E11" s="147" t="s">
        <v>246</v>
      </c>
      <c r="F11" s="148">
        <v>612</v>
      </c>
      <c r="G11" s="149" t="s">
        <v>247</v>
      </c>
      <c r="H11" s="150">
        <v>0</v>
      </c>
      <c r="J11" s="151">
        <v>0</v>
      </c>
      <c r="K11" s="152">
        <v>0</v>
      </c>
      <c r="L11" s="152">
        <v>0</v>
      </c>
      <c r="M11" s="152">
        <v>0</v>
      </c>
      <c r="N11" s="152">
        <v>0</v>
      </c>
      <c r="O11" s="153">
        <v>0</v>
      </c>
    </row>
    <row r="13" spans="2:15" ht="24.75" customHeight="1" thickBot="1">
      <c r="B13" s="12" t="s">
        <v>248</v>
      </c>
    </row>
    <row r="14" spans="2:15" ht="24.75" customHeight="1" thickBot="1">
      <c r="B14" s="113" t="s">
        <v>0</v>
      </c>
      <c r="C14" s="114" t="s">
        <v>27</v>
      </c>
      <c r="D14" s="115" t="s">
        <v>2</v>
      </c>
      <c r="E14" s="116" t="s">
        <v>29</v>
      </c>
      <c r="F14" s="116" t="s">
        <v>4</v>
      </c>
      <c r="G14" s="117" t="s">
        <v>5</v>
      </c>
      <c r="H14" s="118" t="s">
        <v>20</v>
      </c>
      <c r="J14" s="119" t="s">
        <v>6</v>
      </c>
      <c r="K14" s="120" t="s">
        <v>7</v>
      </c>
      <c r="L14" s="120" t="s">
        <v>8</v>
      </c>
      <c r="M14" s="120" t="s">
        <v>170</v>
      </c>
      <c r="N14" s="120" t="s">
        <v>171</v>
      </c>
      <c r="O14" s="121" t="s">
        <v>172</v>
      </c>
    </row>
    <row r="15" spans="2:15" ht="15" customHeight="1">
      <c r="B15" s="122" t="s">
        <v>234</v>
      </c>
      <c r="C15" s="123" t="s">
        <v>249</v>
      </c>
      <c r="D15" s="124"/>
      <c r="E15" s="124" t="s">
        <v>236</v>
      </c>
      <c r="F15" s="125">
        <v>698</v>
      </c>
      <c r="G15" s="126" t="s">
        <v>237</v>
      </c>
      <c r="H15" s="127">
        <v>1.8796296296296297E-2</v>
      </c>
      <c r="J15" s="128">
        <v>8.9120370370370378E-3</v>
      </c>
      <c r="K15" s="129">
        <v>9.1435185185185178E-3</v>
      </c>
      <c r="L15" s="130">
        <v>9.3171296296296301E-3</v>
      </c>
      <c r="M15" s="129"/>
      <c r="N15" s="129">
        <v>8.3333333333333339E-4</v>
      </c>
      <c r="O15" s="154">
        <v>9.479166666666667E-3</v>
      </c>
    </row>
    <row r="16" spans="2:15" ht="15" customHeight="1">
      <c r="B16" s="132" t="s">
        <v>238</v>
      </c>
      <c r="C16" s="133" t="s">
        <v>200</v>
      </c>
      <c r="D16" s="134"/>
      <c r="E16" s="134" t="s">
        <v>250</v>
      </c>
      <c r="F16" s="135">
        <v>102</v>
      </c>
      <c r="G16" s="136" t="s">
        <v>251</v>
      </c>
      <c r="H16" s="137">
        <v>1.667824074074074E-2</v>
      </c>
      <c r="J16" s="138">
        <v>7.5578703703703702E-3</v>
      </c>
      <c r="K16" s="139">
        <v>5.4398148148148149E-3</v>
      </c>
      <c r="L16" s="140">
        <v>8.8078703703703704E-3</v>
      </c>
      <c r="M16" s="139">
        <v>1.1111111111111111E-3</v>
      </c>
      <c r="N16" s="140">
        <v>7.8703703703703696E-3</v>
      </c>
      <c r="O16" s="143">
        <v>7.8703703703703696E-3</v>
      </c>
    </row>
    <row r="17" spans="2:15" ht="15" customHeight="1">
      <c r="B17" s="132" t="s">
        <v>240</v>
      </c>
      <c r="C17" s="133" t="s">
        <v>252</v>
      </c>
      <c r="D17" s="142"/>
      <c r="E17" s="142" t="s">
        <v>236</v>
      </c>
      <c r="F17" s="135">
        <v>698</v>
      </c>
      <c r="G17" s="136" t="s">
        <v>237</v>
      </c>
      <c r="H17" s="137">
        <v>1.6111111111111111E-2</v>
      </c>
      <c r="J17" s="138">
        <v>4.8958333333333336E-3</v>
      </c>
      <c r="K17" s="140">
        <v>8.0324074074074082E-3</v>
      </c>
      <c r="L17" s="140">
        <v>8.0787037037037043E-3</v>
      </c>
      <c r="M17" s="139">
        <v>7.5694444444444446E-3</v>
      </c>
      <c r="N17" s="139">
        <v>7.5231481481481477E-3</v>
      </c>
      <c r="O17" s="143">
        <v>7.4305555555555557E-3</v>
      </c>
    </row>
    <row r="18" spans="2:15" ht="15" customHeight="1">
      <c r="B18" s="144" t="s">
        <v>242</v>
      </c>
      <c r="C18" s="133" t="s">
        <v>253</v>
      </c>
      <c r="D18" s="142"/>
      <c r="E18" s="142" t="s">
        <v>246</v>
      </c>
      <c r="F18" s="135">
        <v>612</v>
      </c>
      <c r="G18" s="136" t="s">
        <v>247</v>
      </c>
      <c r="H18" s="137">
        <v>1.0300925925925925E-2</v>
      </c>
      <c r="J18" s="138">
        <v>2.6967592592592594E-3</v>
      </c>
      <c r="K18" s="139">
        <v>1.3541666666666667E-3</v>
      </c>
      <c r="L18" s="139">
        <v>1.4814814814814814E-3</v>
      </c>
      <c r="M18" s="140">
        <v>7.5462962962962966E-3</v>
      </c>
      <c r="N18" s="140">
        <v>2.7546296296296294E-3</v>
      </c>
      <c r="O18" s="143">
        <v>2.6620370370370372E-4</v>
      </c>
    </row>
    <row r="19" spans="2:15" ht="15" customHeight="1">
      <c r="B19" s="144" t="s">
        <v>244</v>
      </c>
      <c r="C19" s="133" t="s">
        <v>254</v>
      </c>
      <c r="D19" s="142"/>
      <c r="E19" s="142" t="s">
        <v>236</v>
      </c>
      <c r="F19" s="135">
        <v>1702</v>
      </c>
      <c r="G19" s="136" t="s">
        <v>255</v>
      </c>
      <c r="H19" s="137">
        <v>1.0185185185185186E-2</v>
      </c>
      <c r="J19" s="138">
        <v>1.0879629629629629E-3</v>
      </c>
      <c r="K19" s="139">
        <v>5.7870370370370373E-5</v>
      </c>
      <c r="L19" s="139">
        <v>1.5046296296296296E-3</v>
      </c>
      <c r="M19" s="139">
        <v>4.3055555555555555E-3</v>
      </c>
      <c r="N19" s="140">
        <v>5.5787037037037038E-3</v>
      </c>
      <c r="O19" s="141">
        <v>4.6064814814814814E-3</v>
      </c>
    </row>
    <row r="20" spans="2:15" ht="15" customHeight="1">
      <c r="B20" s="144" t="s">
        <v>256</v>
      </c>
      <c r="C20" s="133" t="s">
        <v>257</v>
      </c>
      <c r="D20" s="142"/>
      <c r="E20" s="142" t="s">
        <v>236</v>
      </c>
      <c r="F20" s="135">
        <v>698</v>
      </c>
      <c r="G20" s="136" t="s">
        <v>237</v>
      </c>
      <c r="H20" s="137">
        <v>9.9884259259259266E-3</v>
      </c>
      <c r="J20" s="138">
        <v>9.0277777777777774E-4</v>
      </c>
      <c r="K20" s="140">
        <v>4.3750000000000004E-3</v>
      </c>
      <c r="L20" s="139">
        <v>4.0277777777777777E-3</v>
      </c>
      <c r="M20" s="140">
        <v>5.6134259259259262E-3</v>
      </c>
      <c r="N20" s="139">
        <v>3.3217592592592591E-3</v>
      </c>
      <c r="O20" s="143">
        <v>6.2500000000000001E-4</v>
      </c>
    </row>
    <row r="21" spans="2:15" ht="15" customHeight="1">
      <c r="B21" s="144" t="s">
        <v>258</v>
      </c>
      <c r="C21" s="133" t="s">
        <v>259</v>
      </c>
      <c r="D21" s="142"/>
      <c r="E21" s="142" t="s">
        <v>236</v>
      </c>
      <c r="F21" s="135">
        <v>698</v>
      </c>
      <c r="G21" s="136" t="s">
        <v>237</v>
      </c>
      <c r="H21" s="137">
        <v>9.2361111111111116E-3</v>
      </c>
      <c r="J21" s="155">
        <v>4.6527777777777774E-3</v>
      </c>
      <c r="K21" s="139">
        <v>8.3333333333333339E-4</v>
      </c>
      <c r="L21" s="139">
        <v>4.5370370370370373E-3</v>
      </c>
      <c r="M21" s="140">
        <v>4.5833333333333334E-3</v>
      </c>
      <c r="N21" s="139">
        <v>4.3750000000000004E-3</v>
      </c>
      <c r="O21" s="143">
        <v>1.3194444444444445E-3</v>
      </c>
    </row>
    <row r="22" spans="2:15" ht="15" customHeight="1">
      <c r="B22" s="144" t="s">
        <v>260</v>
      </c>
      <c r="C22" s="133" t="s">
        <v>261</v>
      </c>
      <c r="D22" s="142"/>
      <c r="E22" s="142" t="s">
        <v>246</v>
      </c>
      <c r="F22" s="135">
        <v>612</v>
      </c>
      <c r="G22" s="136" t="s">
        <v>247</v>
      </c>
      <c r="H22" s="137">
        <v>9.0393518518518522E-3</v>
      </c>
      <c r="J22" s="138">
        <v>3.425925925925926E-3</v>
      </c>
      <c r="K22" s="139">
        <v>1.1574074074074073E-3</v>
      </c>
      <c r="L22" s="139">
        <v>1.7476851851851852E-3</v>
      </c>
      <c r="M22" s="140">
        <v>3.6574074074074074E-3</v>
      </c>
      <c r="N22" s="140">
        <v>5.3819444444444444E-3</v>
      </c>
      <c r="O22" s="143">
        <v>1.2152777777777778E-3</v>
      </c>
    </row>
    <row r="23" spans="2:15" ht="15" customHeight="1" thickBot="1">
      <c r="B23" s="145" t="s">
        <v>262</v>
      </c>
      <c r="C23" s="146" t="s">
        <v>263</v>
      </c>
      <c r="D23" s="147"/>
      <c r="E23" s="147" t="s">
        <v>236</v>
      </c>
      <c r="F23" s="148">
        <v>698</v>
      </c>
      <c r="G23" s="149" t="s">
        <v>237</v>
      </c>
      <c r="H23" s="150">
        <v>7.4768518518518517E-3</v>
      </c>
      <c r="J23" s="151">
        <v>1.5162037037037036E-3</v>
      </c>
      <c r="K23" s="152">
        <v>2.685185185185185E-3</v>
      </c>
      <c r="L23" s="156">
        <v>3.449074074074074E-3</v>
      </c>
      <c r="M23" s="156">
        <v>4.0277777777777777E-3</v>
      </c>
      <c r="N23" s="152">
        <v>2.9398148148148148E-3</v>
      </c>
      <c r="O23" s="153">
        <v>3.2175925925925926E-3</v>
      </c>
    </row>
    <row r="25" spans="2:15" ht="24.75" customHeight="1" thickBot="1">
      <c r="B25" s="12" t="s">
        <v>264</v>
      </c>
    </row>
    <row r="26" spans="2:15" ht="24.75" customHeight="1" thickBot="1">
      <c r="B26" s="113" t="s">
        <v>0</v>
      </c>
      <c r="C26" s="114" t="s">
        <v>27</v>
      </c>
      <c r="D26" s="115" t="s">
        <v>2</v>
      </c>
      <c r="E26" s="116" t="s">
        <v>29</v>
      </c>
      <c r="F26" s="116" t="s">
        <v>4</v>
      </c>
      <c r="G26" s="117" t="s">
        <v>5</v>
      </c>
      <c r="H26" s="118" t="s">
        <v>20</v>
      </c>
      <c r="J26" s="119" t="s">
        <v>6</v>
      </c>
      <c r="K26" s="120" t="s">
        <v>7</v>
      </c>
      <c r="L26" s="120" t="s">
        <v>8</v>
      </c>
      <c r="M26" s="120" t="s">
        <v>170</v>
      </c>
      <c r="N26" s="120" t="s">
        <v>171</v>
      </c>
      <c r="O26" s="121" t="s">
        <v>172</v>
      </c>
    </row>
    <row r="27" spans="2:15" ht="15" customHeight="1">
      <c r="B27" s="122" t="s">
        <v>234</v>
      </c>
      <c r="C27" s="123" t="s">
        <v>265</v>
      </c>
      <c r="D27" s="124"/>
      <c r="E27" s="124" t="s">
        <v>246</v>
      </c>
      <c r="F27" s="125">
        <v>612</v>
      </c>
      <c r="G27" s="126" t="s">
        <v>247</v>
      </c>
      <c r="H27" s="127">
        <v>1.5057870370370371E-2</v>
      </c>
      <c r="J27" s="128">
        <v>7.4074074074074077E-3</v>
      </c>
      <c r="K27" s="130">
        <v>7.5694444444444446E-3</v>
      </c>
      <c r="L27" s="130">
        <v>7.4884259259259262E-3</v>
      </c>
      <c r="M27" s="129">
        <v>5.4629629629629629E-3</v>
      </c>
      <c r="N27" s="129">
        <v>7.3611111111111108E-3</v>
      </c>
      <c r="O27" s="131">
        <v>7.1759259259259259E-3</v>
      </c>
    </row>
    <row r="28" spans="2:15" ht="15" customHeight="1">
      <c r="B28" s="132" t="s">
        <v>238</v>
      </c>
      <c r="C28" s="133" t="s">
        <v>266</v>
      </c>
      <c r="D28" s="134"/>
      <c r="E28" s="134" t="s">
        <v>246</v>
      </c>
      <c r="F28" s="135">
        <v>612</v>
      </c>
      <c r="G28" s="136" t="s">
        <v>247</v>
      </c>
      <c r="H28" s="137">
        <v>1.4131944444444444E-2</v>
      </c>
      <c r="J28" s="138">
        <v>5.8101851851851856E-3</v>
      </c>
      <c r="K28" s="139">
        <v>6.7824074074074071E-3</v>
      </c>
      <c r="L28" s="140">
        <v>7.1875000000000003E-3</v>
      </c>
      <c r="M28" s="140">
        <v>6.9444444444444441E-3</v>
      </c>
      <c r="N28" s="139">
        <v>6.4120370370370373E-3</v>
      </c>
      <c r="O28" s="143">
        <v>6.1921296296296299E-3</v>
      </c>
    </row>
    <row r="29" spans="2:15" ht="15" customHeight="1">
      <c r="B29" s="132" t="s">
        <v>240</v>
      </c>
      <c r="C29" s="133" t="s">
        <v>200</v>
      </c>
      <c r="D29" s="142"/>
      <c r="E29" s="142" t="s">
        <v>250</v>
      </c>
      <c r="F29" s="135">
        <v>102</v>
      </c>
      <c r="G29" s="136" t="s">
        <v>251</v>
      </c>
      <c r="H29" s="137">
        <v>1.1168981481481481E-2</v>
      </c>
      <c r="J29" s="138">
        <v>4.2476851851851851E-3</v>
      </c>
      <c r="K29" s="140">
        <v>5.4976851851851853E-3</v>
      </c>
      <c r="L29" s="139">
        <v>5.324074074074074E-3</v>
      </c>
      <c r="M29" s="140">
        <v>5.6712962962962967E-3</v>
      </c>
      <c r="N29" s="139">
        <v>5.0694444444444441E-3</v>
      </c>
      <c r="O29" s="143">
        <v>2.650462962962963E-3</v>
      </c>
    </row>
    <row r="30" spans="2:15" ht="15" customHeight="1">
      <c r="B30" s="144" t="s">
        <v>242</v>
      </c>
      <c r="C30" s="133" t="s">
        <v>261</v>
      </c>
      <c r="D30" s="142"/>
      <c r="E30" s="142" t="s">
        <v>246</v>
      </c>
      <c r="F30" s="135">
        <v>612</v>
      </c>
      <c r="G30" s="136" t="s">
        <v>247</v>
      </c>
      <c r="H30" s="137">
        <v>9.571759259259259E-3</v>
      </c>
      <c r="J30" s="138">
        <v>2.2569444444444442E-3</v>
      </c>
      <c r="K30" s="139">
        <v>3.425925925925926E-3</v>
      </c>
      <c r="L30" s="140">
        <v>4.8032407407407407E-3</v>
      </c>
      <c r="M30" s="140">
        <v>4.7685185185185183E-3</v>
      </c>
      <c r="N30" s="139"/>
      <c r="O30" s="143"/>
    </row>
    <row r="31" spans="2:15" ht="15" customHeight="1">
      <c r="B31" s="144" t="s">
        <v>244</v>
      </c>
      <c r="C31" s="133" t="s">
        <v>253</v>
      </c>
      <c r="D31" s="142"/>
      <c r="E31" s="142" t="s">
        <v>246</v>
      </c>
      <c r="F31" s="135">
        <v>612</v>
      </c>
      <c r="G31" s="136" t="s">
        <v>247</v>
      </c>
      <c r="H31" s="137">
        <v>9.0393518518518505E-3</v>
      </c>
      <c r="J31" s="138">
        <v>3.0208333333333333E-3</v>
      </c>
      <c r="K31" s="139">
        <v>2.4305555555555556E-3</v>
      </c>
      <c r="L31" s="140">
        <v>4.2129629629629626E-3</v>
      </c>
      <c r="M31" s="140">
        <v>4.8263888888888887E-3</v>
      </c>
      <c r="N31" s="139"/>
      <c r="O31" s="143"/>
    </row>
    <row r="32" spans="2:15" ht="15" customHeight="1" thickBot="1">
      <c r="B32" s="145" t="s">
        <v>256</v>
      </c>
      <c r="C32" s="146" t="s">
        <v>252</v>
      </c>
      <c r="D32" s="147"/>
      <c r="E32" s="147" t="s">
        <v>236</v>
      </c>
      <c r="F32" s="148">
        <v>698</v>
      </c>
      <c r="G32" s="149" t="s">
        <v>237</v>
      </c>
      <c r="H32" s="150">
        <v>8.5416666666666662E-3</v>
      </c>
      <c r="J32" s="151">
        <v>3.9004629629629628E-3</v>
      </c>
      <c r="K32" s="152">
        <v>4.0625000000000001E-3</v>
      </c>
      <c r="L32" s="152">
        <v>3.8773148148148148E-3</v>
      </c>
      <c r="M32" s="156">
        <v>4.2013888888888891E-3</v>
      </c>
      <c r="N32" s="152">
        <v>4.1898148148148146E-3</v>
      </c>
      <c r="O32" s="157">
        <v>4.340277777777778E-3</v>
      </c>
    </row>
    <row r="34" spans="2:15" ht="24.75" customHeight="1" thickBot="1">
      <c r="B34" s="12" t="s">
        <v>267</v>
      </c>
    </row>
    <row r="35" spans="2:15" ht="24.75" customHeight="1" thickBot="1">
      <c r="B35" s="113" t="s">
        <v>0</v>
      </c>
      <c r="C35" s="114" t="s">
        <v>27</v>
      </c>
      <c r="D35" s="115" t="s">
        <v>2</v>
      </c>
      <c r="E35" s="116" t="s">
        <v>29</v>
      </c>
      <c r="F35" s="116" t="s">
        <v>4</v>
      </c>
      <c r="G35" s="117" t="s">
        <v>5</v>
      </c>
      <c r="H35" s="118" t="s">
        <v>20</v>
      </c>
      <c r="J35" s="119" t="s">
        <v>6</v>
      </c>
      <c r="K35" s="120" t="s">
        <v>7</v>
      </c>
      <c r="L35" s="120" t="s">
        <v>8</v>
      </c>
      <c r="M35" s="120" t="s">
        <v>170</v>
      </c>
      <c r="N35" s="120" t="s">
        <v>171</v>
      </c>
      <c r="O35" s="121" t="s">
        <v>172</v>
      </c>
    </row>
    <row r="36" spans="2:15" ht="15" customHeight="1">
      <c r="B36" s="122" t="s">
        <v>234</v>
      </c>
      <c r="C36" s="123" t="s">
        <v>249</v>
      </c>
      <c r="D36" s="124"/>
      <c r="E36" s="124" t="s">
        <v>236</v>
      </c>
      <c r="F36" s="125">
        <v>698</v>
      </c>
      <c r="G36" s="126" t="s">
        <v>237</v>
      </c>
      <c r="H36" s="127">
        <v>1.8298611111111113E-2</v>
      </c>
      <c r="J36" s="128">
        <v>8.7384259259259255E-3</v>
      </c>
      <c r="K36" s="130">
        <v>9.0046296296296298E-3</v>
      </c>
      <c r="L36" s="129"/>
      <c r="M36" s="130">
        <v>9.2939814814814812E-3</v>
      </c>
      <c r="N36" s="129"/>
      <c r="O36" s="131"/>
    </row>
    <row r="37" spans="2:15" ht="15" customHeight="1">
      <c r="B37" s="132" t="s">
        <v>238</v>
      </c>
      <c r="C37" s="133" t="s">
        <v>200</v>
      </c>
      <c r="D37" s="134"/>
      <c r="E37" s="134" t="s">
        <v>250</v>
      </c>
      <c r="F37" s="135">
        <v>102</v>
      </c>
      <c r="G37" s="136" t="s">
        <v>251</v>
      </c>
      <c r="H37" s="137">
        <v>1.2581018518518519E-2</v>
      </c>
      <c r="J37" s="155">
        <v>6.2847222222222219E-3</v>
      </c>
      <c r="K37" s="139">
        <v>6.1574074074074074E-3</v>
      </c>
      <c r="L37" s="140">
        <v>6.2962962962962964E-3</v>
      </c>
      <c r="M37" s="139">
        <v>5.9027777777777776E-3</v>
      </c>
      <c r="N37" s="139">
        <v>6.1921296296296299E-3</v>
      </c>
      <c r="O37" s="143">
        <v>1.5856481481481481E-3</v>
      </c>
    </row>
    <row r="38" spans="2:15" ht="15" customHeight="1">
      <c r="B38" s="132" t="s">
        <v>240</v>
      </c>
      <c r="C38" s="133" t="s">
        <v>252</v>
      </c>
      <c r="D38" s="142"/>
      <c r="E38" s="142" t="s">
        <v>236</v>
      </c>
      <c r="F38" s="135">
        <v>698</v>
      </c>
      <c r="G38" s="136" t="s">
        <v>237</v>
      </c>
      <c r="H38" s="137">
        <v>9.8842592592592593E-3</v>
      </c>
      <c r="J38" s="138">
        <v>7.407407407407407E-4</v>
      </c>
      <c r="K38" s="139">
        <v>3.6921296296296298E-3</v>
      </c>
      <c r="L38" s="139">
        <v>4.6643518518518518E-3</v>
      </c>
      <c r="M38" s="140">
        <v>5.185185185185185E-3</v>
      </c>
      <c r="N38" s="139">
        <v>4.2245370370370371E-3</v>
      </c>
      <c r="O38" s="141">
        <v>4.6990740740740743E-3</v>
      </c>
    </row>
    <row r="39" spans="2:15" ht="15" customHeight="1">
      <c r="B39" s="144" t="s">
        <v>242</v>
      </c>
      <c r="C39" s="133" t="s">
        <v>257</v>
      </c>
      <c r="D39" s="142"/>
      <c r="E39" s="142" t="s">
        <v>236</v>
      </c>
      <c r="F39" s="135">
        <v>698</v>
      </c>
      <c r="G39" s="136" t="s">
        <v>237</v>
      </c>
      <c r="H39" s="137">
        <v>9.8842592592592593E-3</v>
      </c>
      <c r="J39" s="138">
        <v>1.8055555555555555E-3</v>
      </c>
      <c r="K39" s="139">
        <v>4.178240740740741E-3</v>
      </c>
      <c r="L39" s="139">
        <v>3.8541666666666668E-3</v>
      </c>
      <c r="M39" s="139">
        <v>4.0856481481481481E-3</v>
      </c>
      <c r="N39" s="140">
        <v>4.1898148148148146E-3</v>
      </c>
      <c r="O39" s="141">
        <v>5.6944444444444447E-3</v>
      </c>
    </row>
    <row r="40" spans="2:15" ht="15" customHeight="1" thickBot="1">
      <c r="B40" s="145" t="s">
        <v>244</v>
      </c>
      <c r="C40" s="146" t="s">
        <v>263</v>
      </c>
      <c r="D40" s="147"/>
      <c r="E40" s="147" t="s">
        <v>236</v>
      </c>
      <c r="F40" s="148">
        <v>698</v>
      </c>
      <c r="G40" s="149" t="s">
        <v>237</v>
      </c>
      <c r="H40" s="150">
        <v>7.766203703703704E-3</v>
      </c>
      <c r="J40" s="151">
        <v>1.273148148148148E-4</v>
      </c>
      <c r="K40" s="152">
        <v>5.2083333333333333E-4</v>
      </c>
      <c r="L40" s="156">
        <v>3.8888888888888888E-3</v>
      </c>
      <c r="M40" s="156">
        <v>3.8773148148148148E-3</v>
      </c>
      <c r="N40" s="152">
        <v>3.6574074074074074E-3</v>
      </c>
      <c r="O40" s="153">
        <v>3.7268518518518519E-3</v>
      </c>
    </row>
    <row r="42" spans="2:15" ht="24.75" customHeight="1" thickBot="1">
      <c r="B42" s="12" t="s">
        <v>268</v>
      </c>
    </row>
    <row r="43" spans="2:15" ht="24.75" customHeight="1" thickBot="1">
      <c r="B43" s="113" t="s">
        <v>0</v>
      </c>
      <c r="C43" s="114" t="s">
        <v>27</v>
      </c>
      <c r="D43" s="115" t="s">
        <v>2</v>
      </c>
      <c r="E43" s="116" t="s">
        <v>29</v>
      </c>
      <c r="F43" s="116" t="s">
        <v>4</v>
      </c>
      <c r="G43" s="117" t="s">
        <v>5</v>
      </c>
      <c r="H43" s="118" t="s">
        <v>20</v>
      </c>
      <c r="J43" s="119" t="s">
        <v>6</v>
      </c>
      <c r="K43" s="120" t="s">
        <v>7</v>
      </c>
      <c r="L43" s="120" t="s">
        <v>8</v>
      </c>
      <c r="M43" s="120" t="s">
        <v>170</v>
      </c>
      <c r="N43" s="120" t="s">
        <v>171</v>
      </c>
      <c r="O43" s="121" t="s">
        <v>172</v>
      </c>
    </row>
    <row r="44" spans="2:15" ht="15" customHeight="1">
      <c r="B44" s="122" t="s">
        <v>234</v>
      </c>
      <c r="C44" s="123" t="s">
        <v>249</v>
      </c>
      <c r="D44" s="124"/>
      <c r="E44" s="124" t="s">
        <v>236</v>
      </c>
      <c r="F44" s="125">
        <v>698</v>
      </c>
      <c r="G44" s="126" t="s">
        <v>237</v>
      </c>
      <c r="H44" s="127">
        <v>1.6377314814814817E-2</v>
      </c>
      <c r="J44" s="158">
        <v>8.2175925925925923E-3</v>
      </c>
      <c r="K44" s="130">
        <v>8.1597222222222227E-3</v>
      </c>
      <c r="L44" s="129"/>
      <c r="M44" s="129">
        <v>5.8680555555555552E-3</v>
      </c>
      <c r="N44" s="129">
        <v>6.3773148148148148E-3</v>
      </c>
      <c r="O44" s="131">
        <v>8.1365740740740738E-3</v>
      </c>
    </row>
    <row r="45" spans="2:15" ht="15" customHeight="1">
      <c r="B45" s="132" t="s">
        <v>238</v>
      </c>
      <c r="C45" s="133" t="s">
        <v>200</v>
      </c>
      <c r="D45" s="134"/>
      <c r="E45" s="134" t="s">
        <v>250</v>
      </c>
      <c r="F45" s="135">
        <v>102</v>
      </c>
      <c r="G45" s="136" t="s">
        <v>251</v>
      </c>
      <c r="H45" s="137">
        <v>1.4525462962962962E-2</v>
      </c>
      <c r="J45" s="138">
        <v>6.8402777777777776E-3</v>
      </c>
      <c r="K45" s="140">
        <v>7.2453703703703708E-3</v>
      </c>
      <c r="L45" s="139">
        <v>6.6666666666666671E-3</v>
      </c>
      <c r="M45" s="139">
        <v>3.2523148148148147E-3</v>
      </c>
      <c r="N45" s="139">
        <v>6.6203703703703702E-3</v>
      </c>
      <c r="O45" s="141">
        <v>7.2800925925925923E-3</v>
      </c>
    </row>
    <row r="46" spans="2:15" ht="15" customHeight="1">
      <c r="B46" s="132" t="s">
        <v>240</v>
      </c>
      <c r="C46" s="133" t="s">
        <v>252</v>
      </c>
      <c r="D46" s="142"/>
      <c r="E46" s="142" t="s">
        <v>236</v>
      </c>
      <c r="F46" s="135">
        <v>698</v>
      </c>
      <c r="G46" s="136" t="s">
        <v>237</v>
      </c>
      <c r="H46" s="137">
        <v>1.1284722222222222E-2</v>
      </c>
      <c r="J46" s="138">
        <v>1.6319444444444445E-3</v>
      </c>
      <c r="K46" s="139">
        <v>4.7337962962962967E-3</v>
      </c>
      <c r="L46" s="140">
        <v>5.7060185185185183E-3</v>
      </c>
      <c r="M46" s="139">
        <v>5.5555555555555558E-3</v>
      </c>
      <c r="N46" s="139">
        <v>4.8495370370370368E-3</v>
      </c>
      <c r="O46" s="141">
        <v>5.5787037037037038E-3</v>
      </c>
    </row>
    <row r="47" spans="2:15" ht="15" customHeight="1">
      <c r="B47" s="144" t="s">
        <v>242</v>
      </c>
      <c r="C47" s="133" t="s">
        <v>269</v>
      </c>
      <c r="D47" s="142"/>
      <c r="E47" s="142" t="s">
        <v>236</v>
      </c>
      <c r="F47" s="135">
        <v>698</v>
      </c>
      <c r="G47" s="136" t="s">
        <v>237</v>
      </c>
      <c r="H47" s="137">
        <v>9.6759259259259246E-3</v>
      </c>
      <c r="J47" s="155">
        <v>5.0694444444444441E-3</v>
      </c>
      <c r="K47" s="139">
        <v>4.386574074074074E-3</v>
      </c>
      <c r="L47" s="140">
        <v>4.6064814814814814E-3</v>
      </c>
      <c r="M47" s="139">
        <v>3.5416666666666665E-3</v>
      </c>
      <c r="N47" s="139">
        <v>4.4444444444444444E-3</v>
      </c>
      <c r="O47" s="143">
        <v>4.3750000000000004E-3</v>
      </c>
    </row>
    <row r="48" spans="2:15" ht="15" customHeight="1">
      <c r="B48" s="144" t="s">
        <v>244</v>
      </c>
      <c r="C48" s="133" t="s">
        <v>235</v>
      </c>
      <c r="D48" s="142" t="s">
        <v>14</v>
      </c>
      <c r="E48" s="142" t="s">
        <v>236</v>
      </c>
      <c r="F48" s="135">
        <v>698</v>
      </c>
      <c r="G48" s="136" t="s">
        <v>237</v>
      </c>
      <c r="H48" s="137">
        <v>9.479166666666667E-3</v>
      </c>
      <c r="J48" s="138">
        <v>6.4814814814814813E-4</v>
      </c>
      <c r="K48" s="139">
        <v>3.5416666666666665E-3</v>
      </c>
      <c r="L48" s="140">
        <v>4.3287037037037035E-3</v>
      </c>
      <c r="M48" s="139">
        <v>2.7430555555555554E-3</v>
      </c>
      <c r="N48" s="139">
        <v>2.8009259259259259E-3</v>
      </c>
      <c r="O48" s="141">
        <v>5.1504629629629626E-3</v>
      </c>
    </row>
    <row r="49" spans="2:15" ht="15" customHeight="1">
      <c r="B49" s="144" t="s">
        <v>256</v>
      </c>
      <c r="C49" s="133" t="s">
        <v>257</v>
      </c>
      <c r="D49" s="142"/>
      <c r="E49" s="142" t="s">
        <v>236</v>
      </c>
      <c r="F49" s="135">
        <v>698</v>
      </c>
      <c r="G49" s="136" t="s">
        <v>237</v>
      </c>
      <c r="H49" s="137">
        <v>9.1319444444444443E-3</v>
      </c>
      <c r="J49" s="138">
        <v>4.2129629629629626E-3</v>
      </c>
      <c r="K49" s="139">
        <v>4.1435185185185186E-3</v>
      </c>
      <c r="L49" s="140">
        <v>4.6180555555555558E-3</v>
      </c>
      <c r="M49" s="139">
        <v>3.1828703703703702E-3</v>
      </c>
      <c r="N49" s="139">
        <v>4.3981481481481484E-3</v>
      </c>
      <c r="O49" s="141">
        <v>4.5138888888888885E-3</v>
      </c>
    </row>
    <row r="50" spans="2:15" ht="15" customHeight="1">
      <c r="B50" s="144" t="s">
        <v>258</v>
      </c>
      <c r="C50" s="133" t="s">
        <v>259</v>
      </c>
      <c r="D50" s="142"/>
      <c r="E50" s="142" t="s">
        <v>236</v>
      </c>
      <c r="F50" s="135">
        <v>698</v>
      </c>
      <c r="G50" s="136" t="s">
        <v>237</v>
      </c>
      <c r="H50" s="137">
        <v>8.86574074074074E-3</v>
      </c>
      <c r="J50" s="138">
        <v>4.2708333333333331E-3</v>
      </c>
      <c r="K50" s="139">
        <v>4.0856481481481481E-3</v>
      </c>
      <c r="L50" s="140">
        <v>4.363425925925926E-3</v>
      </c>
      <c r="M50" s="140">
        <v>4.5023148148148149E-3</v>
      </c>
      <c r="N50" s="139">
        <v>3.6921296296296298E-3</v>
      </c>
      <c r="O50" s="143">
        <v>3.9699074074074072E-3</v>
      </c>
    </row>
    <row r="51" spans="2:15" ht="15" customHeight="1">
      <c r="B51" s="144" t="s">
        <v>258</v>
      </c>
      <c r="C51" s="133" t="s">
        <v>270</v>
      </c>
      <c r="D51" s="142"/>
      <c r="E51" s="142" t="s">
        <v>236</v>
      </c>
      <c r="F51" s="135">
        <v>698</v>
      </c>
      <c r="G51" s="136" t="s">
        <v>237</v>
      </c>
      <c r="H51" s="137">
        <v>8.86574074074074E-3</v>
      </c>
      <c r="J51" s="155">
        <v>4.1550925925925922E-3</v>
      </c>
      <c r="K51" s="139">
        <v>1.8749999999999999E-3</v>
      </c>
      <c r="L51" s="139">
        <v>2.9050925925925928E-3</v>
      </c>
      <c r="M51" s="139">
        <v>8.6805555555555551E-4</v>
      </c>
      <c r="N51" s="139">
        <v>9.2592592592592596E-4</v>
      </c>
      <c r="O51" s="141">
        <v>4.7106481481481478E-3</v>
      </c>
    </row>
    <row r="52" spans="2:15" ht="15" customHeight="1">
      <c r="B52" s="144" t="s">
        <v>262</v>
      </c>
      <c r="C52" s="133" t="s">
        <v>254</v>
      </c>
      <c r="D52" s="142"/>
      <c r="E52" s="142" t="s">
        <v>236</v>
      </c>
      <c r="F52" s="135">
        <v>1702</v>
      </c>
      <c r="G52" s="136" t="s">
        <v>255</v>
      </c>
      <c r="H52" s="137">
        <v>8.7152777777777767E-3</v>
      </c>
      <c r="J52" s="138">
        <v>1.7476851851851852E-3</v>
      </c>
      <c r="K52" s="139">
        <v>2.4074074074074076E-3</v>
      </c>
      <c r="L52" s="139">
        <v>1.273148148148148E-4</v>
      </c>
      <c r="M52" s="139">
        <v>3.5416666666666665E-3</v>
      </c>
      <c r="N52" s="140">
        <v>4.0509259259259257E-3</v>
      </c>
      <c r="O52" s="141">
        <v>4.6643518518518518E-3</v>
      </c>
    </row>
    <row r="53" spans="2:15" ht="15" customHeight="1">
      <c r="B53" s="144" t="s">
        <v>271</v>
      </c>
      <c r="C53" s="133" t="s">
        <v>239</v>
      </c>
      <c r="D53" s="142" t="s">
        <v>14</v>
      </c>
      <c r="E53" s="142" t="s">
        <v>236</v>
      </c>
      <c r="F53" s="135">
        <v>698</v>
      </c>
      <c r="G53" s="136" t="s">
        <v>237</v>
      </c>
      <c r="H53" s="137">
        <v>8.2754629629629636E-3</v>
      </c>
      <c r="J53" s="138">
        <v>3.7268518518518519E-3</v>
      </c>
      <c r="K53" s="140">
        <v>3.8657407407407408E-3</v>
      </c>
      <c r="L53" s="139">
        <v>3.8425925925925928E-3</v>
      </c>
      <c r="M53" s="139">
        <v>3.6805555555555554E-3</v>
      </c>
      <c r="N53" s="139">
        <v>3.2291666666666666E-3</v>
      </c>
      <c r="O53" s="141">
        <v>4.409722222222222E-3</v>
      </c>
    </row>
    <row r="54" spans="2:15" ht="15" customHeight="1">
      <c r="B54" s="144" t="s">
        <v>272</v>
      </c>
      <c r="C54" s="133" t="s">
        <v>263</v>
      </c>
      <c r="D54" s="142"/>
      <c r="E54" s="142" t="s">
        <v>236</v>
      </c>
      <c r="F54" s="135">
        <v>698</v>
      </c>
      <c r="G54" s="136" t="s">
        <v>237</v>
      </c>
      <c r="H54" s="137">
        <v>7.6041666666666671E-3</v>
      </c>
      <c r="J54" s="138">
        <v>1.8402777777777777E-3</v>
      </c>
      <c r="K54" s="140">
        <v>4.178240740740741E-3</v>
      </c>
      <c r="L54" s="139">
        <v>0</v>
      </c>
      <c r="M54" s="139">
        <v>2.0601851851851853E-3</v>
      </c>
      <c r="N54" s="139">
        <v>2.0486111111111113E-3</v>
      </c>
      <c r="O54" s="141">
        <v>3.425925925925926E-3</v>
      </c>
    </row>
    <row r="55" spans="2:15" ht="15" customHeight="1" thickBot="1">
      <c r="B55" s="145" t="s">
        <v>273</v>
      </c>
      <c r="C55" s="146" t="s">
        <v>243</v>
      </c>
      <c r="D55" s="147" t="s">
        <v>16</v>
      </c>
      <c r="E55" s="147" t="s">
        <v>236</v>
      </c>
      <c r="F55" s="148">
        <v>698</v>
      </c>
      <c r="G55" s="149" t="s">
        <v>237</v>
      </c>
      <c r="H55" s="150">
        <v>7.3611111111111108E-3</v>
      </c>
      <c r="J55" s="151">
        <v>2.7314814814814814E-3</v>
      </c>
      <c r="K55" s="152">
        <v>3.4837962962962965E-3</v>
      </c>
      <c r="L55" s="156">
        <v>3.7499999999999999E-3</v>
      </c>
      <c r="M55" s="156">
        <v>3.6111111111111109E-3</v>
      </c>
      <c r="N55" s="152">
        <v>3.5185185185185185E-3</v>
      </c>
      <c r="O55" s="153">
        <v>1.1342592592592593E-3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0ADC-B1EE-B94C-BE5B-2E697079D444}">
  <dimension ref="B2:Q38"/>
  <sheetViews>
    <sheetView workbookViewId="0">
      <selection activeCell="B7" sqref="B7:C9"/>
    </sheetView>
  </sheetViews>
  <sheetFormatPr baseColWidth="10" defaultRowHeight="16"/>
  <cols>
    <col min="1" max="1" width="1.125" style="8" customWidth="1"/>
    <col min="2" max="2" width="10.625" style="8"/>
    <col min="3" max="3" width="16.875" style="8" customWidth="1"/>
    <col min="4" max="4" width="6.125" style="8" bestFit="1" customWidth="1"/>
    <col min="5" max="5" width="15.25" style="8" customWidth="1"/>
    <col min="6" max="6" width="10.625" style="8"/>
    <col min="7" max="7" width="31.25" style="8" bestFit="1" customWidth="1"/>
    <col min="8" max="8" width="10.125" style="8" customWidth="1"/>
    <col min="9" max="9" width="1.625" style="8" customWidth="1"/>
    <col min="10" max="17" width="7.25" style="8" customWidth="1"/>
    <col min="18" max="16384" width="10.625" style="8"/>
  </cols>
  <sheetData>
    <row r="2" spans="2:17" ht="23">
      <c r="C2" s="6"/>
      <c r="D2" s="6"/>
      <c r="E2" s="6"/>
      <c r="F2" s="7" t="s">
        <v>274</v>
      </c>
      <c r="G2" s="6"/>
      <c r="H2" s="6"/>
      <c r="I2" s="6"/>
      <c r="J2" s="6"/>
      <c r="K2" s="6"/>
      <c r="L2" s="6"/>
      <c r="M2" s="6"/>
      <c r="N2" s="6"/>
      <c r="O2" s="6"/>
      <c r="P2" s="6"/>
    </row>
    <row r="3" spans="2:17" ht="23">
      <c r="C3" s="6"/>
      <c r="D3" s="6"/>
      <c r="E3" s="25"/>
      <c r="F3" s="7" t="s">
        <v>356</v>
      </c>
      <c r="G3" s="6"/>
      <c r="H3" s="6"/>
      <c r="I3" s="6"/>
      <c r="J3" s="6"/>
      <c r="K3" s="6"/>
      <c r="L3" s="6"/>
      <c r="M3" s="6"/>
      <c r="N3" s="6"/>
      <c r="O3" s="6"/>
      <c r="P3" s="6"/>
    </row>
    <row r="4" spans="2:17" ht="20">
      <c r="B4" s="9"/>
      <c r="C4" s="10"/>
      <c r="E4" s="11"/>
    </row>
    <row r="5" spans="2:17" ht="24.75" customHeight="1" thickBot="1">
      <c r="B5" s="12" t="s">
        <v>275</v>
      </c>
    </row>
    <row r="6" spans="2:17" ht="24.75" customHeight="1" thickBot="1">
      <c r="B6" s="185" t="s">
        <v>0</v>
      </c>
      <c r="C6" s="159" t="s">
        <v>27</v>
      </c>
      <c r="D6" s="160" t="s">
        <v>28</v>
      </c>
      <c r="E6" s="161" t="s">
        <v>29</v>
      </c>
      <c r="F6" s="161" t="s">
        <v>4</v>
      </c>
      <c r="G6" s="14" t="s">
        <v>5</v>
      </c>
      <c r="H6" s="162" t="s">
        <v>30</v>
      </c>
      <c r="J6" s="163" t="s">
        <v>31</v>
      </c>
      <c r="K6" s="164" t="s">
        <v>32</v>
      </c>
      <c r="L6" s="164" t="s">
        <v>33</v>
      </c>
      <c r="M6" s="164" t="s">
        <v>34</v>
      </c>
      <c r="N6" s="164" t="s">
        <v>35</v>
      </c>
      <c r="O6" s="164" t="s">
        <v>36</v>
      </c>
      <c r="P6" s="164" t="s">
        <v>37</v>
      </c>
      <c r="Q6" s="164" t="s">
        <v>38</v>
      </c>
    </row>
    <row r="7" spans="2:17" ht="15" customHeight="1">
      <c r="B7" s="165" t="s">
        <v>234</v>
      </c>
      <c r="C7" s="166" t="s">
        <v>276</v>
      </c>
      <c r="D7" s="20"/>
      <c r="E7" s="167" t="s">
        <v>277</v>
      </c>
      <c r="F7" s="168">
        <v>676</v>
      </c>
      <c r="G7" s="168" t="s">
        <v>278</v>
      </c>
      <c r="H7" s="169">
        <v>6650</v>
      </c>
      <c r="I7" s="25"/>
      <c r="J7" s="170">
        <v>944</v>
      </c>
      <c r="K7" s="171">
        <v>733</v>
      </c>
      <c r="L7" s="171">
        <v>984</v>
      </c>
      <c r="M7" s="172">
        <v>610</v>
      </c>
      <c r="N7" s="171">
        <v>997</v>
      </c>
      <c r="O7" s="171">
        <v>1000</v>
      </c>
      <c r="P7" s="171">
        <v>1000</v>
      </c>
      <c r="Q7" s="173">
        <v>990</v>
      </c>
    </row>
    <row r="8" spans="2:17" ht="15" customHeight="1">
      <c r="B8" s="174" t="s">
        <v>238</v>
      </c>
      <c r="C8" s="175" t="s">
        <v>279</v>
      </c>
      <c r="D8" s="41"/>
      <c r="E8" s="176" t="s">
        <v>246</v>
      </c>
      <c r="F8" s="177">
        <v>154</v>
      </c>
      <c r="G8" s="177" t="s">
        <v>280</v>
      </c>
      <c r="H8" s="178">
        <v>6623</v>
      </c>
      <c r="I8" s="25"/>
      <c r="J8" s="179">
        <v>924</v>
      </c>
      <c r="K8" s="180">
        <v>718</v>
      </c>
      <c r="L8" s="181">
        <v>1000</v>
      </c>
      <c r="M8" s="181">
        <v>960</v>
      </c>
      <c r="N8" s="181">
        <v>1000</v>
      </c>
      <c r="O8" s="181">
        <v>858</v>
      </c>
      <c r="P8" s="181">
        <v>884</v>
      </c>
      <c r="Q8" s="182">
        <v>995</v>
      </c>
    </row>
    <row r="9" spans="2:17" ht="15" customHeight="1">
      <c r="B9" s="174" t="s">
        <v>240</v>
      </c>
      <c r="C9" s="175" t="s">
        <v>281</v>
      </c>
      <c r="D9" s="32"/>
      <c r="E9" s="183" t="s">
        <v>277</v>
      </c>
      <c r="F9" s="177">
        <v>173</v>
      </c>
      <c r="G9" s="177" t="s">
        <v>282</v>
      </c>
      <c r="H9" s="178">
        <v>6612</v>
      </c>
      <c r="I9" s="25"/>
      <c r="J9" s="179">
        <v>1000</v>
      </c>
      <c r="K9" s="180">
        <v>471</v>
      </c>
      <c r="L9" s="181">
        <v>1000</v>
      </c>
      <c r="M9" s="181">
        <v>768</v>
      </c>
      <c r="N9" s="181">
        <v>980</v>
      </c>
      <c r="O9" s="181">
        <v>1000</v>
      </c>
      <c r="P9" s="181">
        <v>988</v>
      </c>
      <c r="Q9" s="182">
        <v>875</v>
      </c>
    </row>
    <row r="10" spans="2:17" ht="15" customHeight="1">
      <c r="B10" s="174" t="s">
        <v>242</v>
      </c>
      <c r="C10" s="175" t="s">
        <v>283</v>
      </c>
      <c r="D10" s="32"/>
      <c r="E10" s="183" t="s">
        <v>277</v>
      </c>
      <c r="F10" s="177">
        <v>7</v>
      </c>
      <c r="G10" s="177" t="s">
        <v>284</v>
      </c>
      <c r="H10" s="178">
        <v>6571</v>
      </c>
      <c r="I10" s="25"/>
      <c r="J10" s="179">
        <v>1000</v>
      </c>
      <c r="K10" s="181">
        <v>813</v>
      </c>
      <c r="L10" s="181">
        <v>893</v>
      </c>
      <c r="M10" s="181">
        <v>877</v>
      </c>
      <c r="N10" s="181">
        <v>1000</v>
      </c>
      <c r="O10" s="181">
        <v>986</v>
      </c>
      <c r="P10" s="180">
        <v>581</v>
      </c>
      <c r="Q10" s="182">
        <v>1000</v>
      </c>
    </row>
    <row r="11" spans="2:17" ht="15" customHeight="1">
      <c r="B11" s="174" t="s">
        <v>244</v>
      </c>
      <c r="C11" s="175" t="s">
        <v>285</v>
      </c>
      <c r="D11" s="32"/>
      <c r="E11" s="183" t="s">
        <v>246</v>
      </c>
      <c r="F11" s="177">
        <v>154</v>
      </c>
      <c r="G11" s="177" t="s">
        <v>280</v>
      </c>
      <c r="H11" s="178">
        <v>6545</v>
      </c>
      <c r="I11" s="25"/>
      <c r="J11" s="179">
        <v>1000</v>
      </c>
      <c r="K11" s="181">
        <v>1000</v>
      </c>
      <c r="L11" s="181">
        <v>936</v>
      </c>
      <c r="M11" s="181">
        <v>830</v>
      </c>
      <c r="N11" s="181">
        <v>1000</v>
      </c>
      <c r="O11" s="181">
        <v>777</v>
      </c>
      <c r="P11" s="180">
        <v>696</v>
      </c>
      <c r="Q11" s="182">
        <v>1000</v>
      </c>
    </row>
    <row r="12" spans="2:17" ht="15" customHeight="1">
      <c r="B12" s="174" t="s">
        <v>256</v>
      </c>
      <c r="C12" s="175" t="s">
        <v>286</v>
      </c>
      <c r="D12" s="32"/>
      <c r="E12" s="183" t="s">
        <v>250</v>
      </c>
      <c r="F12" s="177">
        <v>882</v>
      </c>
      <c r="G12" s="177" t="s">
        <v>287</v>
      </c>
      <c r="H12" s="178">
        <v>6518</v>
      </c>
      <c r="I12" s="25"/>
      <c r="J12" s="179">
        <v>982</v>
      </c>
      <c r="K12" s="181">
        <v>984</v>
      </c>
      <c r="L12" s="180">
        <v>546</v>
      </c>
      <c r="M12" s="181">
        <v>1000</v>
      </c>
      <c r="N12" s="181">
        <v>1000</v>
      </c>
      <c r="O12" s="181">
        <v>1000</v>
      </c>
      <c r="P12" s="181">
        <v>551</v>
      </c>
      <c r="Q12" s="182">
        <v>1000</v>
      </c>
    </row>
    <row r="13" spans="2:17" ht="15" customHeight="1">
      <c r="B13" s="174" t="s">
        <v>258</v>
      </c>
      <c r="C13" s="175" t="s">
        <v>288</v>
      </c>
      <c r="D13" s="32"/>
      <c r="E13" s="176" t="s">
        <v>246</v>
      </c>
      <c r="F13" s="177">
        <v>154</v>
      </c>
      <c r="G13" s="177" t="s">
        <v>280</v>
      </c>
      <c r="H13" s="178">
        <v>6362</v>
      </c>
      <c r="I13" s="25"/>
      <c r="J13" s="179">
        <v>1000</v>
      </c>
      <c r="K13" s="181">
        <v>949</v>
      </c>
      <c r="L13" s="181">
        <v>915</v>
      </c>
      <c r="M13" s="181">
        <v>654</v>
      </c>
      <c r="N13" s="181">
        <v>853</v>
      </c>
      <c r="O13" s="181">
        <v>988</v>
      </c>
      <c r="P13" s="181">
        <v>1000</v>
      </c>
      <c r="Q13" s="35">
        <v>18</v>
      </c>
    </row>
    <row r="14" spans="2:17" ht="15" customHeight="1">
      <c r="B14" s="174" t="s">
        <v>260</v>
      </c>
      <c r="C14" s="175" t="s">
        <v>289</v>
      </c>
      <c r="D14" s="32"/>
      <c r="E14" s="183" t="s">
        <v>290</v>
      </c>
      <c r="F14" s="177">
        <v>18</v>
      </c>
      <c r="G14" s="177" t="s">
        <v>291</v>
      </c>
      <c r="H14" s="178">
        <v>6313</v>
      </c>
      <c r="I14" s="25"/>
      <c r="J14" s="179">
        <v>722</v>
      </c>
      <c r="K14" s="181">
        <v>1000</v>
      </c>
      <c r="L14" s="181">
        <v>1000</v>
      </c>
      <c r="M14" s="181">
        <v>1000</v>
      </c>
      <c r="N14" s="181">
        <v>808</v>
      </c>
      <c r="O14" s="180">
        <v>571</v>
      </c>
      <c r="P14" s="181">
        <v>967</v>
      </c>
      <c r="Q14" s="182">
        <v>815</v>
      </c>
    </row>
    <row r="15" spans="2:17" ht="15" customHeight="1">
      <c r="B15" s="174" t="s">
        <v>262</v>
      </c>
      <c r="C15" s="175" t="s">
        <v>292</v>
      </c>
      <c r="D15" s="32"/>
      <c r="E15" s="183" t="s">
        <v>290</v>
      </c>
      <c r="F15" s="177">
        <v>18</v>
      </c>
      <c r="G15" s="177" t="s">
        <v>291</v>
      </c>
      <c r="H15" s="178">
        <v>6198</v>
      </c>
      <c r="I15" s="25"/>
      <c r="J15" s="179">
        <v>903</v>
      </c>
      <c r="K15" s="181">
        <v>836</v>
      </c>
      <c r="L15" s="181">
        <v>1000</v>
      </c>
      <c r="M15" s="180">
        <v>608</v>
      </c>
      <c r="N15" s="181">
        <v>738</v>
      </c>
      <c r="O15" s="181">
        <v>1000</v>
      </c>
      <c r="P15" s="181">
        <v>1000</v>
      </c>
      <c r="Q15" s="182">
        <v>720</v>
      </c>
    </row>
    <row r="16" spans="2:17" ht="15" customHeight="1">
      <c r="B16" s="174" t="s">
        <v>271</v>
      </c>
      <c r="C16" s="175" t="s">
        <v>293</v>
      </c>
      <c r="D16" s="32"/>
      <c r="E16" s="183" t="s">
        <v>246</v>
      </c>
      <c r="F16" s="177">
        <v>154</v>
      </c>
      <c r="G16" s="177" t="s">
        <v>280</v>
      </c>
      <c r="H16" s="178">
        <v>6126</v>
      </c>
      <c r="I16" s="25"/>
      <c r="J16" s="179">
        <v>1000</v>
      </c>
      <c r="K16" s="180">
        <v>56</v>
      </c>
      <c r="L16" s="181">
        <v>418</v>
      </c>
      <c r="M16" s="181">
        <v>1000</v>
      </c>
      <c r="N16" s="181">
        <v>1000</v>
      </c>
      <c r="O16" s="181">
        <v>967</v>
      </c>
      <c r="P16" s="181">
        <v>742</v>
      </c>
      <c r="Q16" s="182">
        <v>997</v>
      </c>
    </row>
    <row r="17" spans="2:17" ht="15" customHeight="1">
      <c r="B17" s="174" t="s">
        <v>272</v>
      </c>
      <c r="C17" s="175" t="s">
        <v>294</v>
      </c>
      <c r="D17" s="32"/>
      <c r="E17" s="183" t="s">
        <v>290</v>
      </c>
      <c r="F17" s="177">
        <v>118</v>
      </c>
      <c r="G17" s="177" t="s">
        <v>295</v>
      </c>
      <c r="H17" s="178">
        <v>6064</v>
      </c>
      <c r="I17" s="25"/>
      <c r="J17" s="179">
        <v>873</v>
      </c>
      <c r="K17" s="181">
        <v>1000</v>
      </c>
      <c r="L17" s="181">
        <v>968</v>
      </c>
      <c r="M17" s="181">
        <v>1000</v>
      </c>
      <c r="N17" s="180">
        <v>435</v>
      </c>
      <c r="O17" s="181">
        <v>773</v>
      </c>
      <c r="P17" s="181">
        <v>457</v>
      </c>
      <c r="Q17" s="182">
        <v>991</v>
      </c>
    </row>
    <row r="18" spans="2:17" ht="15" customHeight="1">
      <c r="B18" s="174" t="s">
        <v>273</v>
      </c>
      <c r="C18" s="175" t="s">
        <v>296</v>
      </c>
      <c r="D18" s="32"/>
      <c r="E18" s="183" t="s">
        <v>277</v>
      </c>
      <c r="F18" s="177">
        <v>233</v>
      </c>
      <c r="G18" s="177" t="s">
        <v>297</v>
      </c>
      <c r="H18" s="178">
        <v>6063</v>
      </c>
      <c r="I18" s="25"/>
      <c r="J18" s="179">
        <v>1000</v>
      </c>
      <c r="K18" s="181">
        <v>818</v>
      </c>
      <c r="L18" s="181">
        <v>618</v>
      </c>
      <c r="M18" s="180">
        <v>517</v>
      </c>
      <c r="N18" s="181">
        <v>646</v>
      </c>
      <c r="O18" s="181">
        <v>1000</v>
      </c>
      <c r="P18" s="181">
        <v>1000</v>
      </c>
      <c r="Q18" s="182">
        <v>980</v>
      </c>
    </row>
    <row r="19" spans="2:17" ht="15" customHeight="1">
      <c r="B19" s="174" t="s">
        <v>298</v>
      </c>
      <c r="C19" s="175" t="s">
        <v>174</v>
      </c>
      <c r="D19" s="32"/>
      <c r="E19" s="183" t="s">
        <v>250</v>
      </c>
      <c r="F19" s="177">
        <v>102</v>
      </c>
      <c r="G19" s="177" t="s">
        <v>251</v>
      </c>
      <c r="H19" s="178">
        <v>6060</v>
      </c>
      <c r="I19" s="25"/>
      <c r="J19" s="179">
        <v>636</v>
      </c>
      <c r="K19" s="180">
        <v>469</v>
      </c>
      <c r="L19" s="181">
        <v>790</v>
      </c>
      <c r="M19" s="181">
        <v>800</v>
      </c>
      <c r="N19" s="181">
        <v>988</v>
      </c>
      <c r="O19" s="181">
        <v>844</v>
      </c>
      <c r="P19" s="181">
        <v>1000</v>
      </c>
      <c r="Q19" s="182">
        <v>1000</v>
      </c>
    </row>
    <row r="20" spans="2:17" ht="15" customHeight="1">
      <c r="B20" s="174" t="s">
        <v>299</v>
      </c>
      <c r="C20" s="175" t="s">
        <v>200</v>
      </c>
      <c r="D20" s="32"/>
      <c r="E20" s="183" t="s">
        <v>250</v>
      </c>
      <c r="F20" s="177">
        <v>102</v>
      </c>
      <c r="G20" s="177" t="s">
        <v>251</v>
      </c>
      <c r="H20" s="178">
        <v>5905</v>
      </c>
      <c r="I20" s="25"/>
      <c r="J20" s="179">
        <v>748</v>
      </c>
      <c r="K20" s="181">
        <v>1000</v>
      </c>
      <c r="L20" s="181">
        <v>867</v>
      </c>
      <c r="M20" s="181">
        <v>729</v>
      </c>
      <c r="N20" s="181">
        <v>778</v>
      </c>
      <c r="O20" s="181">
        <v>1000</v>
      </c>
      <c r="P20" s="180">
        <v>529</v>
      </c>
      <c r="Q20" s="182">
        <v>782</v>
      </c>
    </row>
    <row r="21" spans="2:17" ht="15" customHeight="1">
      <c r="B21" s="174" t="s">
        <v>300</v>
      </c>
      <c r="C21" s="175" t="s">
        <v>301</v>
      </c>
      <c r="D21" s="32"/>
      <c r="E21" s="183" t="s">
        <v>277</v>
      </c>
      <c r="F21" s="177">
        <v>676</v>
      </c>
      <c r="G21" s="177" t="s">
        <v>302</v>
      </c>
      <c r="H21" s="178">
        <v>5873</v>
      </c>
      <c r="I21" s="25"/>
      <c r="J21" s="179">
        <v>1000</v>
      </c>
      <c r="K21" s="181">
        <v>681</v>
      </c>
      <c r="L21" s="181">
        <v>626</v>
      </c>
      <c r="M21" s="181">
        <v>1000</v>
      </c>
      <c r="N21" s="181">
        <v>943</v>
      </c>
      <c r="O21" s="181">
        <v>788</v>
      </c>
      <c r="P21" s="181">
        <v>832</v>
      </c>
      <c r="Q21" s="35">
        <v>589</v>
      </c>
    </row>
    <row r="22" spans="2:17" ht="15" customHeight="1">
      <c r="B22" s="174" t="s">
        <v>303</v>
      </c>
      <c r="C22" s="175" t="s">
        <v>304</v>
      </c>
      <c r="D22" s="32"/>
      <c r="E22" s="183" t="s">
        <v>246</v>
      </c>
      <c r="F22" s="177">
        <v>154</v>
      </c>
      <c r="G22" s="177" t="s">
        <v>280</v>
      </c>
      <c r="H22" s="178">
        <v>5810</v>
      </c>
      <c r="I22" s="25"/>
      <c r="J22" s="179">
        <v>697</v>
      </c>
      <c r="K22" s="181">
        <v>1000</v>
      </c>
      <c r="L22" s="181">
        <v>1000</v>
      </c>
      <c r="M22" s="181">
        <v>1000</v>
      </c>
      <c r="N22" s="181">
        <v>929</v>
      </c>
      <c r="O22" s="181">
        <v>701</v>
      </c>
      <c r="P22" s="181">
        <v>481</v>
      </c>
      <c r="Q22" s="35">
        <v>479</v>
      </c>
    </row>
    <row r="23" spans="2:17" ht="15" customHeight="1">
      <c r="B23" s="174" t="s">
        <v>305</v>
      </c>
      <c r="C23" s="175" t="s">
        <v>306</v>
      </c>
      <c r="D23" s="32"/>
      <c r="E23" s="183" t="s">
        <v>277</v>
      </c>
      <c r="F23" s="177">
        <v>173</v>
      </c>
      <c r="G23" s="177" t="s">
        <v>282</v>
      </c>
      <c r="H23" s="178">
        <v>5792</v>
      </c>
      <c r="I23" s="25"/>
      <c r="J23" s="184">
        <v>10</v>
      </c>
      <c r="K23" s="181">
        <v>793</v>
      </c>
      <c r="L23" s="181">
        <v>1000</v>
      </c>
      <c r="M23" s="181">
        <v>921</v>
      </c>
      <c r="N23" s="181">
        <v>758</v>
      </c>
      <c r="O23" s="181">
        <v>993</v>
      </c>
      <c r="P23" s="181">
        <v>711</v>
      </c>
      <c r="Q23" s="182">
        <v>614</v>
      </c>
    </row>
    <row r="24" spans="2:17" ht="15" customHeight="1">
      <c r="B24" s="174" t="s">
        <v>307</v>
      </c>
      <c r="C24" s="175" t="s">
        <v>308</v>
      </c>
      <c r="D24" s="32"/>
      <c r="E24" s="183" t="s">
        <v>290</v>
      </c>
      <c r="F24" s="177">
        <v>118</v>
      </c>
      <c r="G24" s="177" t="s">
        <v>295</v>
      </c>
      <c r="H24" s="178">
        <v>5577</v>
      </c>
      <c r="I24" s="25"/>
      <c r="J24" s="179">
        <v>993</v>
      </c>
      <c r="K24" s="181">
        <v>554</v>
      </c>
      <c r="L24" s="181">
        <v>721</v>
      </c>
      <c r="M24" s="180">
        <v>536</v>
      </c>
      <c r="N24" s="181">
        <v>818</v>
      </c>
      <c r="O24" s="181">
        <v>834</v>
      </c>
      <c r="P24" s="181">
        <v>654</v>
      </c>
      <c r="Q24" s="182">
        <v>1000</v>
      </c>
    </row>
    <row r="25" spans="2:17" ht="15" customHeight="1">
      <c r="B25" s="174" t="s">
        <v>309</v>
      </c>
      <c r="C25" s="175" t="s">
        <v>310</v>
      </c>
      <c r="D25" s="32"/>
      <c r="E25" s="183" t="s">
        <v>290</v>
      </c>
      <c r="F25" s="177">
        <v>118</v>
      </c>
      <c r="G25" s="177" t="s">
        <v>295</v>
      </c>
      <c r="H25" s="178">
        <v>5426</v>
      </c>
      <c r="I25" s="25"/>
      <c r="J25" s="179">
        <v>792</v>
      </c>
      <c r="K25" s="181">
        <v>600</v>
      </c>
      <c r="L25" s="181">
        <v>732</v>
      </c>
      <c r="M25" s="180">
        <v>500</v>
      </c>
      <c r="N25" s="181">
        <v>897</v>
      </c>
      <c r="O25" s="181">
        <v>882</v>
      </c>
      <c r="P25" s="181">
        <v>647</v>
      </c>
      <c r="Q25" s="182">
        <v>874</v>
      </c>
    </row>
    <row r="26" spans="2:17" ht="15" customHeight="1">
      <c r="B26" s="174" t="s">
        <v>311</v>
      </c>
      <c r="C26" s="175" t="s">
        <v>312</v>
      </c>
      <c r="D26" s="32"/>
      <c r="E26" s="183" t="s">
        <v>277</v>
      </c>
      <c r="F26" s="177">
        <v>676</v>
      </c>
      <c r="G26" s="177" t="s">
        <v>278</v>
      </c>
      <c r="H26" s="178">
        <v>5379</v>
      </c>
      <c r="I26" s="25"/>
      <c r="J26" s="179">
        <v>648</v>
      </c>
      <c r="K26" s="181">
        <v>475</v>
      </c>
      <c r="L26" s="180">
        <v>297</v>
      </c>
      <c r="M26" s="181">
        <v>738</v>
      </c>
      <c r="N26" s="181">
        <v>779</v>
      </c>
      <c r="O26" s="181">
        <v>750</v>
      </c>
      <c r="P26" s="181">
        <v>1000</v>
      </c>
      <c r="Q26" s="182">
        <v>986</v>
      </c>
    </row>
    <row r="27" spans="2:17" ht="15" customHeight="1">
      <c r="B27" s="174" t="s">
        <v>313</v>
      </c>
      <c r="C27" s="175" t="s">
        <v>314</v>
      </c>
      <c r="D27" s="32" t="s">
        <v>16</v>
      </c>
      <c r="E27" s="183" t="s">
        <v>290</v>
      </c>
      <c r="F27" s="177">
        <v>118</v>
      </c>
      <c r="G27" s="177" t="s">
        <v>295</v>
      </c>
      <c r="H27" s="178">
        <v>5308</v>
      </c>
      <c r="I27" s="25"/>
      <c r="J27" s="179">
        <v>632</v>
      </c>
      <c r="K27" s="181">
        <v>684</v>
      </c>
      <c r="L27" s="180">
        <v>539</v>
      </c>
      <c r="M27" s="181">
        <v>743</v>
      </c>
      <c r="N27" s="181">
        <v>824</v>
      </c>
      <c r="O27" s="181">
        <v>752</v>
      </c>
      <c r="P27" s="181">
        <v>908</v>
      </c>
      <c r="Q27" s="182">
        <v>762</v>
      </c>
    </row>
    <row r="28" spans="2:17" ht="15" customHeight="1">
      <c r="B28" s="174" t="s">
        <v>315</v>
      </c>
      <c r="C28" s="175" t="s">
        <v>316</v>
      </c>
      <c r="D28" s="32"/>
      <c r="E28" s="183" t="s">
        <v>290</v>
      </c>
      <c r="F28" s="177">
        <v>694</v>
      </c>
      <c r="G28" s="177" t="s">
        <v>317</v>
      </c>
      <c r="H28" s="178">
        <v>5010</v>
      </c>
      <c r="I28" s="25"/>
      <c r="J28" s="179">
        <v>611</v>
      </c>
      <c r="K28" s="181">
        <v>1000</v>
      </c>
      <c r="L28" s="181">
        <v>825</v>
      </c>
      <c r="M28" s="180">
        <v>361</v>
      </c>
      <c r="N28" s="181">
        <v>405</v>
      </c>
      <c r="O28" s="181">
        <v>729</v>
      </c>
      <c r="P28" s="181">
        <v>439</v>
      </c>
      <c r="Q28" s="182">
        <v>1000</v>
      </c>
    </row>
    <row r="29" spans="2:17" ht="15" customHeight="1">
      <c r="B29" s="174" t="s">
        <v>318</v>
      </c>
      <c r="C29" s="175" t="s">
        <v>319</v>
      </c>
      <c r="D29" s="32"/>
      <c r="E29" s="183" t="s">
        <v>290</v>
      </c>
      <c r="F29" s="177">
        <v>694</v>
      </c>
      <c r="G29" s="177" t="s">
        <v>317</v>
      </c>
      <c r="H29" s="178">
        <v>4662</v>
      </c>
      <c r="I29" s="25"/>
      <c r="J29" s="184">
        <v>48</v>
      </c>
      <c r="K29" s="181">
        <v>112</v>
      </c>
      <c r="L29" s="181">
        <v>500</v>
      </c>
      <c r="M29" s="181">
        <v>629</v>
      </c>
      <c r="N29" s="181">
        <v>1000</v>
      </c>
      <c r="O29" s="181">
        <v>610</v>
      </c>
      <c r="P29" s="181">
        <v>896</v>
      </c>
      <c r="Q29" s="182">
        <v>911</v>
      </c>
    </row>
    <row r="30" spans="2:17" ht="15" customHeight="1">
      <c r="B30" s="174" t="s">
        <v>320</v>
      </c>
      <c r="C30" s="175" t="s">
        <v>321</v>
      </c>
      <c r="D30" s="32"/>
      <c r="E30" s="183" t="s">
        <v>246</v>
      </c>
      <c r="F30" s="177">
        <v>37</v>
      </c>
      <c r="G30" s="177" t="s">
        <v>322</v>
      </c>
      <c r="H30" s="178">
        <v>4601</v>
      </c>
      <c r="I30" s="25"/>
      <c r="J30" s="179">
        <v>845</v>
      </c>
      <c r="K30" s="181">
        <v>635</v>
      </c>
      <c r="L30" s="181">
        <v>884</v>
      </c>
      <c r="M30" s="181">
        <v>830</v>
      </c>
      <c r="N30" s="181">
        <v>461</v>
      </c>
      <c r="O30" s="181">
        <v>450</v>
      </c>
      <c r="P30" s="180">
        <v>298</v>
      </c>
      <c r="Q30" s="182">
        <v>493</v>
      </c>
    </row>
    <row r="31" spans="2:17" ht="15" customHeight="1">
      <c r="B31" s="174" t="s">
        <v>323</v>
      </c>
      <c r="C31" s="175" t="s">
        <v>324</v>
      </c>
      <c r="D31" s="32"/>
      <c r="E31" s="183" t="s">
        <v>246</v>
      </c>
      <c r="F31" s="177">
        <v>37</v>
      </c>
      <c r="G31" s="177" t="s">
        <v>322</v>
      </c>
      <c r="H31" s="178">
        <v>4442</v>
      </c>
      <c r="I31" s="25"/>
      <c r="J31" s="179">
        <v>690</v>
      </c>
      <c r="K31" s="181">
        <v>527</v>
      </c>
      <c r="L31" s="181">
        <v>344</v>
      </c>
      <c r="M31" s="180">
        <v>200</v>
      </c>
      <c r="N31" s="181">
        <v>836</v>
      </c>
      <c r="O31" s="181">
        <v>570</v>
      </c>
      <c r="P31" s="181">
        <v>863</v>
      </c>
      <c r="Q31" s="182">
        <v>608</v>
      </c>
    </row>
    <row r="32" spans="2:17" ht="15" customHeight="1">
      <c r="B32" s="174" t="s">
        <v>325</v>
      </c>
      <c r="C32" s="175" t="s">
        <v>326</v>
      </c>
      <c r="D32" s="32"/>
      <c r="E32" s="183" t="s">
        <v>290</v>
      </c>
      <c r="F32" s="177">
        <v>694</v>
      </c>
      <c r="G32" s="177" t="s">
        <v>317</v>
      </c>
      <c r="H32" s="178">
        <v>4404</v>
      </c>
      <c r="I32" s="25"/>
      <c r="J32" s="179">
        <v>693</v>
      </c>
      <c r="K32" s="181">
        <v>501</v>
      </c>
      <c r="L32" s="181">
        <v>400</v>
      </c>
      <c r="M32" s="181">
        <v>661</v>
      </c>
      <c r="N32" s="181">
        <v>929</v>
      </c>
      <c r="O32" s="181">
        <v>682</v>
      </c>
      <c r="P32" s="180">
        <v>391</v>
      </c>
      <c r="Q32" s="182">
        <v>536</v>
      </c>
    </row>
    <row r="33" spans="2:17" ht="15" customHeight="1" thickBot="1">
      <c r="B33" s="186" t="s">
        <v>327</v>
      </c>
      <c r="C33" s="187" t="s">
        <v>328</v>
      </c>
      <c r="D33" s="188"/>
      <c r="E33" s="189" t="s">
        <v>290</v>
      </c>
      <c r="F33" s="190">
        <v>118</v>
      </c>
      <c r="G33" s="190" t="s">
        <v>295</v>
      </c>
      <c r="H33" s="191">
        <v>4346</v>
      </c>
      <c r="I33" s="25"/>
      <c r="J33" s="192">
        <v>329</v>
      </c>
      <c r="K33" s="193">
        <v>307</v>
      </c>
      <c r="L33" s="194">
        <v>571</v>
      </c>
      <c r="M33" s="194">
        <v>887</v>
      </c>
      <c r="N33" s="194">
        <v>469</v>
      </c>
      <c r="O33" s="194">
        <v>602</v>
      </c>
      <c r="P33" s="194">
        <v>616</v>
      </c>
      <c r="Q33" s="195">
        <v>870</v>
      </c>
    </row>
    <row r="35" spans="2:17" ht="25.5" customHeight="1">
      <c r="B35" s="60"/>
      <c r="C35" s="705"/>
      <c r="D35" s="706"/>
      <c r="E35" s="706"/>
      <c r="F35" s="706"/>
      <c r="G35" s="706"/>
      <c r="H35" s="706"/>
      <c r="I35" s="706"/>
      <c r="J35" s="706"/>
      <c r="K35" s="706"/>
      <c r="L35" s="706"/>
      <c r="M35" s="706"/>
      <c r="N35" s="706"/>
      <c r="O35" s="706"/>
      <c r="P35" s="706"/>
      <c r="Q35" s="706"/>
    </row>
    <row r="36" spans="2:17">
      <c r="B36" s="61"/>
      <c r="C36" s="62"/>
    </row>
    <row r="37" spans="2:17">
      <c r="B37" s="61"/>
      <c r="C37" s="62"/>
    </row>
    <row r="38" spans="2:17">
      <c r="B38" s="61"/>
      <c r="C38" s="62"/>
      <c r="E38" s="62"/>
    </row>
  </sheetData>
  <mergeCells count="1">
    <mergeCell ref="C35:Q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616F-1EE4-2148-81E6-944D2158C21B}">
  <dimension ref="A1:AF64"/>
  <sheetViews>
    <sheetView workbookViewId="0">
      <selection activeCell="V25" sqref="V25"/>
    </sheetView>
  </sheetViews>
  <sheetFormatPr baseColWidth="10" defaultColWidth="8.625" defaultRowHeight="16"/>
  <cols>
    <col min="1" max="1" width="2.375" style="232" bestFit="1" customWidth="1"/>
    <col min="2" max="2" width="51.125" style="319" hidden="1" customWidth="1"/>
    <col min="3" max="3" width="3" style="320" customWidth="1"/>
    <col min="4" max="4" width="18.625" style="233" customWidth="1"/>
    <col min="5" max="5" width="4.625" style="321" bestFit="1" customWidth="1"/>
    <col min="6" max="6" width="5.625" style="322" bestFit="1" customWidth="1"/>
    <col min="7" max="7" width="6.125" style="233" bestFit="1" customWidth="1"/>
    <col min="8" max="8" width="5.25" style="321" bestFit="1" customWidth="1"/>
    <col min="9" max="9" width="32.125" style="238" customWidth="1"/>
    <col min="10" max="10" width="1.25" style="238" customWidth="1"/>
    <col min="11" max="11" width="5" style="232" customWidth="1"/>
    <col min="12" max="12" width="6.25" style="232" bestFit="1" customWidth="1"/>
    <col min="13" max="13" width="5.125" style="232" customWidth="1"/>
    <col min="14" max="14" width="5.25" style="238" customWidth="1"/>
    <col min="15" max="15" width="5.25" style="232" customWidth="1"/>
    <col min="16" max="17" width="5.625" style="232" customWidth="1"/>
    <col min="18" max="18" width="1" style="232" customWidth="1"/>
    <col min="19" max="23" width="5.375" style="232" customWidth="1"/>
    <col min="24" max="24" width="6" style="232" customWidth="1"/>
    <col min="25" max="25" width="5.5" style="232" customWidth="1"/>
    <col min="26" max="26" width="5.875" style="232" customWidth="1"/>
    <col min="27" max="27" width="5.25" style="232" customWidth="1"/>
    <col min="28" max="30" width="5.375" style="232" customWidth="1"/>
    <col min="31" max="31" width="6.25" style="232" bestFit="1" customWidth="1"/>
    <col min="32" max="32" width="7.125" style="232" bestFit="1" customWidth="1"/>
    <col min="33" max="256" width="8.625" style="232"/>
    <col min="257" max="257" width="2.375" style="232" bestFit="1" customWidth="1"/>
    <col min="258" max="258" width="0" style="232" hidden="1" customWidth="1"/>
    <col min="259" max="259" width="3" style="232" customWidth="1"/>
    <col min="260" max="260" width="18.625" style="232" customWidth="1"/>
    <col min="261" max="261" width="4.625" style="232" bestFit="1" customWidth="1"/>
    <col min="262" max="262" width="5.625" style="232" bestFit="1" customWidth="1"/>
    <col min="263" max="263" width="6.125" style="232" bestFit="1" customWidth="1"/>
    <col min="264" max="264" width="5.25" style="232" bestFit="1" customWidth="1"/>
    <col min="265" max="265" width="32.125" style="232" customWidth="1"/>
    <col min="266" max="266" width="1.25" style="232" customWidth="1"/>
    <col min="267" max="267" width="5" style="232" customWidth="1"/>
    <col min="268" max="268" width="6.25" style="232" bestFit="1" customWidth="1"/>
    <col min="269" max="269" width="5.125" style="232" customWidth="1"/>
    <col min="270" max="271" width="5.25" style="232" customWidth="1"/>
    <col min="272" max="273" width="5.625" style="232" customWidth="1"/>
    <col min="274" max="274" width="1" style="232" customWidth="1"/>
    <col min="275" max="279" width="5.375" style="232" customWidth="1"/>
    <col min="280" max="280" width="6" style="232" customWidth="1"/>
    <col min="281" max="281" width="5.5" style="232" customWidth="1"/>
    <col min="282" max="282" width="5.875" style="232" customWidth="1"/>
    <col min="283" max="283" width="5.25" style="232" customWidth="1"/>
    <col min="284" max="286" width="5.375" style="232" customWidth="1"/>
    <col min="287" max="287" width="6.25" style="232" bestFit="1" customWidth="1"/>
    <col min="288" max="288" width="7.125" style="232" bestFit="1" customWidth="1"/>
    <col min="289" max="512" width="8.625" style="232"/>
    <col min="513" max="513" width="2.375" style="232" bestFit="1" customWidth="1"/>
    <col min="514" max="514" width="0" style="232" hidden="1" customWidth="1"/>
    <col min="515" max="515" width="3" style="232" customWidth="1"/>
    <col min="516" max="516" width="18.625" style="232" customWidth="1"/>
    <col min="517" max="517" width="4.625" style="232" bestFit="1" customWidth="1"/>
    <col min="518" max="518" width="5.625" style="232" bestFit="1" customWidth="1"/>
    <col min="519" max="519" width="6.125" style="232" bestFit="1" customWidth="1"/>
    <col min="520" max="520" width="5.25" style="232" bestFit="1" customWidth="1"/>
    <col min="521" max="521" width="32.125" style="232" customWidth="1"/>
    <col min="522" max="522" width="1.25" style="232" customWidth="1"/>
    <col min="523" max="523" width="5" style="232" customWidth="1"/>
    <col min="524" max="524" width="6.25" style="232" bestFit="1" customWidth="1"/>
    <col min="525" max="525" width="5.125" style="232" customWidth="1"/>
    <col min="526" max="527" width="5.25" style="232" customWidth="1"/>
    <col min="528" max="529" width="5.625" style="232" customWidth="1"/>
    <col min="530" max="530" width="1" style="232" customWidth="1"/>
    <col min="531" max="535" width="5.375" style="232" customWidth="1"/>
    <col min="536" max="536" width="6" style="232" customWidth="1"/>
    <col min="537" max="537" width="5.5" style="232" customWidth="1"/>
    <col min="538" max="538" width="5.875" style="232" customWidth="1"/>
    <col min="539" max="539" width="5.25" style="232" customWidth="1"/>
    <col min="540" max="542" width="5.375" style="232" customWidth="1"/>
    <col min="543" max="543" width="6.25" style="232" bestFit="1" customWidth="1"/>
    <col min="544" max="544" width="7.125" style="232" bestFit="1" customWidth="1"/>
    <col min="545" max="768" width="8.625" style="232"/>
    <col min="769" max="769" width="2.375" style="232" bestFit="1" customWidth="1"/>
    <col min="770" max="770" width="0" style="232" hidden="1" customWidth="1"/>
    <col min="771" max="771" width="3" style="232" customWidth="1"/>
    <col min="772" max="772" width="18.625" style="232" customWidth="1"/>
    <col min="773" max="773" width="4.625" style="232" bestFit="1" customWidth="1"/>
    <col min="774" max="774" width="5.625" style="232" bestFit="1" customWidth="1"/>
    <col min="775" max="775" width="6.125" style="232" bestFit="1" customWidth="1"/>
    <col min="776" max="776" width="5.25" style="232" bestFit="1" customWidth="1"/>
    <col min="777" max="777" width="32.125" style="232" customWidth="1"/>
    <col min="778" max="778" width="1.25" style="232" customWidth="1"/>
    <col min="779" max="779" width="5" style="232" customWidth="1"/>
    <col min="780" max="780" width="6.25" style="232" bestFit="1" customWidth="1"/>
    <col min="781" max="781" width="5.125" style="232" customWidth="1"/>
    <col min="782" max="783" width="5.25" style="232" customWidth="1"/>
    <col min="784" max="785" width="5.625" style="232" customWidth="1"/>
    <col min="786" max="786" width="1" style="232" customWidth="1"/>
    <col min="787" max="791" width="5.375" style="232" customWidth="1"/>
    <col min="792" max="792" width="6" style="232" customWidth="1"/>
    <col min="793" max="793" width="5.5" style="232" customWidth="1"/>
    <col min="794" max="794" width="5.875" style="232" customWidth="1"/>
    <col min="795" max="795" width="5.25" style="232" customWidth="1"/>
    <col min="796" max="798" width="5.375" style="232" customWidth="1"/>
    <col min="799" max="799" width="6.25" style="232" bestFit="1" customWidth="1"/>
    <col min="800" max="800" width="7.125" style="232" bestFit="1" customWidth="1"/>
    <col min="801" max="1024" width="8.625" style="232"/>
    <col min="1025" max="1025" width="2.375" style="232" bestFit="1" customWidth="1"/>
    <col min="1026" max="1026" width="0" style="232" hidden="1" customWidth="1"/>
    <col min="1027" max="1027" width="3" style="232" customWidth="1"/>
    <col min="1028" max="1028" width="18.625" style="232" customWidth="1"/>
    <col min="1029" max="1029" width="4.625" style="232" bestFit="1" customWidth="1"/>
    <col min="1030" max="1030" width="5.625" style="232" bestFit="1" customWidth="1"/>
    <col min="1031" max="1031" width="6.125" style="232" bestFit="1" customWidth="1"/>
    <col min="1032" max="1032" width="5.25" style="232" bestFit="1" customWidth="1"/>
    <col min="1033" max="1033" width="32.125" style="232" customWidth="1"/>
    <col min="1034" max="1034" width="1.25" style="232" customWidth="1"/>
    <col min="1035" max="1035" width="5" style="232" customWidth="1"/>
    <col min="1036" max="1036" width="6.25" style="232" bestFit="1" customWidth="1"/>
    <col min="1037" max="1037" width="5.125" style="232" customWidth="1"/>
    <col min="1038" max="1039" width="5.25" style="232" customWidth="1"/>
    <col min="1040" max="1041" width="5.625" style="232" customWidth="1"/>
    <col min="1042" max="1042" width="1" style="232" customWidth="1"/>
    <col min="1043" max="1047" width="5.375" style="232" customWidth="1"/>
    <col min="1048" max="1048" width="6" style="232" customWidth="1"/>
    <col min="1049" max="1049" width="5.5" style="232" customWidth="1"/>
    <col min="1050" max="1050" width="5.875" style="232" customWidth="1"/>
    <col min="1051" max="1051" width="5.25" style="232" customWidth="1"/>
    <col min="1052" max="1054" width="5.375" style="232" customWidth="1"/>
    <col min="1055" max="1055" width="6.25" style="232" bestFit="1" customWidth="1"/>
    <col min="1056" max="1056" width="7.125" style="232" bestFit="1" customWidth="1"/>
    <col min="1057" max="1280" width="8.625" style="232"/>
    <col min="1281" max="1281" width="2.375" style="232" bestFit="1" customWidth="1"/>
    <col min="1282" max="1282" width="0" style="232" hidden="1" customWidth="1"/>
    <col min="1283" max="1283" width="3" style="232" customWidth="1"/>
    <col min="1284" max="1284" width="18.625" style="232" customWidth="1"/>
    <col min="1285" max="1285" width="4.625" style="232" bestFit="1" customWidth="1"/>
    <col min="1286" max="1286" width="5.625" style="232" bestFit="1" customWidth="1"/>
    <col min="1287" max="1287" width="6.125" style="232" bestFit="1" customWidth="1"/>
    <col min="1288" max="1288" width="5.25" style="232" bestFit="1" customWidth="1"/>
    <col min="1289" max="1289" width="32.125" style="232" customWidth="1"/>
    <col min="1290" max="1290" width="1.25" style="232" customWidth="1"/>
    <col min="1291" max="1291" width="5" style="232" customWidth="1"/>
    <col min="1292" max="1292" width="6.25" style="232" bestFit="1" customWidth="1"/>
    <col min="1293" max="1293" width="5.125" style="232" customWidth="1"/>
    <col min="1294" max="1295" width="5.25" style="232" customWidth="1"/>
    <col min="1296" max="1297" width="5.625" style="232" customWidth="1"/>
    <col min="1298" max="1298" width="1" style="232" customWidth="1"/>
    <col min="1299" max="1303" width="5.375" style="232" customWidth="1"/>
    <col min="1304" max="1304" width="6" style="232" customWidth="1"/>
    <col min="1305" max="1305" width="5.5" style="232" customWidth="1"/>
    <col min="1306" max="1306" width="5.875" style="232" customWidth="1"/>
    <col min="1307" max="1307" width="5.25" style="232" customWidth="1"/>
    <col min="1308" max="1310" width="5.375" style="232" customWidth="1"/>
    <col min="1311" max="1311" width="6.25" style="232" bestFit="1" customWidth="1"/>
    <col min="1312" max="1312" width="7.125" style="232" bestFit="1" customWidth="1"/>
    <col min="1313" max="1536" width="8.625" style="232"/>
    <col min="1537" max="1537" width="2.375" style="232" bestFit="1" customWidth="1"/>
    <col min="1538" max="1538" width="0" style="232" hidden="1" customWidth="1"/>
    <col min="1539" max="1539" width="3" style="232" customWidth="1"/>
    <col min="1540" max="1540" width="18.625" style="232" customWidth="1"/>
    <col min="1541" max="1541" width="4.625" style="232" bestFit="1" customWidth="1"/>
    <col min="1542" max="1542" width="5.625" style="232" bestFit="1" customWidth="1"/>
    <col min="1543" max="1543" width="6.125" style="232" bestFit="1" customWidth="1"/>
    <col min="1544" max="1544" width="5.25" style="232" bestFit="1" customWidth="1"/>
    <col min="1545" max="1545" width="32.125" style="232" customWidth="1"/>
    <col min="1546" max="1546" width="1.25" style="232" customWidth="1"/>
    <col min="1547" max="1547" width="5" style="232" customWidth="1"/>
    <col min="1548" max="1548" width="6.25" style="232" bestFit="1" customWidth="1"/>
    <col min="1549" max="1549" width="5.125" style="232" customWidth="1"/>
    <col min="1550" max="1551" width="5.25" style="232" customWidth="1"/>
    <col min="1552" max="1553" width="5.625" style="232" customWidth="1"/>
    <col min="1554" max="1554" width="1" style="232" customWidth="1"/>
    <col min="1555" max="1559" width="5.375" style="232" customWidth="1"/>
    <col min="1560" max="1560" width="6" style="232" customWidth="1"/>
    <col min="1561" max="1561" width="5.5" style="232" customWidth="1"/>
    <col min="1562" max="1562" width="5.875" style="232" customWidth="1"/>
    <col min="1563" max="1563" width="5.25" style="232" customWidth="1"/>
    <col min="1564" max="1566" width="5.375" style="232" customWidth="1"/>
    <col min="1567" max="1567" width="6.25" style="232" bestFit="1" customWidth="1"/>
    <col min="1568" max="1568" width="7.125" style="232" bestFit="1" customWidth="1"/>
    <col min="1569" max="1792" width="8.625" style="232"/>
    <col min="1793" max="1793" width="2.375" style="232" bestFit="1" customWidth="1"/>
    <col min="1794" max="1794" width="0" style="232" hidden="1" customWidth="1"/>
    <col min="1795" max="1795" width="3" style="232" customWidth="1"/>
    <col min="1796" max="1796" width="18.625" style="232" customWidth="1"/>
    <col min="1797" max="1797" width="4.625" style="232" bestFit="1" customWidth="1"/>
    <col min="1798" max="1798" width="5.625" style="232" bestFit="1" customWidth="1"/>
    <col min="1799" max="1799" width="6.125" style="232" bestFit="1" customWidth="1"/>
    <col min="1800" max="1800" width="5.25" style="232" bestFit="1" customWidth="1"/>
    <col min="1801" max="1801" width="32.125" style="232" customWidth="1"/>
    <col min="1802" max="1802" width="1.25" style="232" customWidth="1"/>
    <col min="1803" max="1803" width="5" style="232" customWidth="1"/>
    <col min="1804" max="1804" width="6.25" style="232" bestFit="1" customWidth="1"/>
    <col min="1805" max="1805" width="5.125" style="232" customWidth="1"/>
    <col min="1806" max="1807" width="5.25" style="232" customWidth="1"/>
    <col min="1808" max="1809" width="5.625" style="232" customWidth="1"/>
    <col min="1810" max="1810" width="1" style="232" customWidth="1"/>
    <col min="1811" max="1815" width="5.375" style="232" customWidth="1"/>
    <col min="1816" max="1816" width="6" style="232" customWidth="1"/>
    <col min="1817" max="1817" width="5.5" style="232" customWidth="1"/>
    <col min="1818" max="1818" width="5.875" style="232" customWidth="1"/>
    <col min="1819" max="1819" width="5.25" style="232" customWidth="1"/>
    <col min="1820" max="1822" width="5.375" style="232" customWidth="1"/>
    <col min="1823" max="1823" width="6.25" style="232" bestFit="1" customWidth="1"/>
    <col min="1824" max="1824" width="7.125" style="232" bestFit="1" customWidth="1"/>
    <col min="1825" max="2048" width="8.625" style="232"/>
    <col min="2049" max="2049" width="2.375" style="232" bestFit="1" customWidth="1"/>
    <col min="2050" max="2050" width="0" style="232" hidden="1" customWidth="1"/>
    <col min="2051" max="2051" width="3" style="232" customWidth="1"/>
    <col min="2052" max="2052" width="18.625" style="232" customWidth="1"/>
    <col min="2053" max="2053" width="4.625" style="232" bestFit="1" customWidth="1"/>
    <col min="2054" max="2054" width="5.625" style="232" bestFit="1" customWidth="1"/>
    <col min="2055" max="2055" width="6.125" style="232" bestFit="1" customWidth="1"/>
    <col min="2056" max="2056" width="5.25" style="232" bestFit="1" customWidth="1"/>
    <col min="2057" max="2057" width="32.125" style="232" customWidth="1"/>
    <col min="2058" max="2058" width="1.25" style="232" customWidth="1"/>
    <col min="2059" max="2059" width="5" style="232" customWidth="1"/>
    <col min="2060" max="2060" width="6.25" style="232" bestFit="1" customWidth="1"/>
    <col min="2061" max="2061" width="5.125" style="232" customWidth="1"/>
    <col min="2062" max="2063" width="5.25" style="232" customWidth="1"/>
    <col min="2064" max="2065" width="5.625" style="232" customWidth="1"/>
    <col min="2066" max="2066" width="1" style="232" customWidth="1"/>
    <col min="2067" max="2071" width="5.375" style="232" customWidth="1"/>
    <col min="2072" max="2072" width="6" style="232" customWidth="1"/>
    <col min="2073" max="2073" width="5.5" style="232" customWidth="1"/>
    <col min="2074" max="2074" width="5.875" style="232" customWidth="1"/>
    <col min="2075" max="2075" width="5.25" style="232" customWidth="1"/>
    <col min="2076" max="2078" width="5.375" style="232" customWidth="1"/>
    <col min="2079" max="2079" width="6.25" style="232" bestFit="1" customWidth="1"/>
    <col min="2080" max="2080" width="7.125" style="232" bestFit="1" customWidth="1"/>
    <col min="2081" max="2304" width="8.625" style="232"/>
    <col min="2305" max="2305" width="2.375" style="232" bestFit="1" customWidth="1"/>
    <col min="2306" max="2306" width="0" style="232" hidden="1" customWidth="1"/>
    <col min="2307" max="2307" width="3" style="232" customWidth="1"/>
    <col min="2308" max="2308" width="18.625" style="232" customWidth="1"/>
    <col min="2309" max="2309" width="4.625" style="232" bestFit="1" customWidth="1"/>
    <col min="2310" max="2310" width="5.625" style="232" bestFit="1" customWidth="1"/>
    <col min="2311" max="2311" width="6.125" style="232" bestFit="1" customWidth="1"/>
    <col min="2312" max="2312" width="5.25" style="232" bestFit="1" customWidth="1"/>
    <col min="2313" max="2313" width="32.125" style="232" customWidth="1"/>
    <col min="2314" max="2314" width="1.25" style="232" customWidth="1"/>
    <col min="2315" max="2315" width="5" style="232" customWidth="1"/>
    <col min="2316" max="2316" width="6.25" style="232" bestFit="1" customWidth="1"/>
    <col min="2317" max="2317" width="5.125" style="232" customWidth="1"/>
    <col min="2318" max="2319" width="5.25" style="232" customWidth="1"/>
    <col min="2320" max="2321" width="5.625" style="232" customWidth="1"/>
    <col min="2322" max="2322" width="1" style="232" customWidth="1"/>
    <col min="2323" max="2327" width="5.375" style="232" customWidth="1"/>
    <col min="2328" max="2328" width="6" style="232" customWidth="1"/>
    <col min="2329" max="2329" width="5.5" style="232" customWidth="1"/>
    <col min="2330" max="2330" width="5.875" style="232" customWidth="1"/>
    <col min="2331" max="2331" width="5.25" style="232" customWidth="1"/>
    <col min="2332" max="2334" width="5.375" style="232" customWidth="1"/>
    <col min="2335" max="2335" width="6.25" style="232" bestFit="1" customWidth="1"/>
    <col min="2336" max="2336" width="7.125" style="232" bestFit="1" customWidth="1"/>
    <col min="2337" max="2560" width="8.625" style="232"/>
    <col min="2561" max="2561" width="2.375" style="232" bestFit="1" customWidth="1"/>
    <col min="2562" max="2562" width="0" style="232" hidden="1" customWidth="1"/>
    <col min="2563" max="2563" width="3" style="232" customWidth="1"/>
    <col min="2564" max="2564" width="18.625" style="232" customWidth="1"/>
    <col min="2565" max="2565" width="4.625" style="232" bestFit="1" customWidth="1"/>
    <col min="2566" max="2566" width="5.625" style="232" bestFit="1" customWidth="1"/>
    <col min="2567" max="2567" width="6.125" style="232" bestFit="1" customWidth="1"/>
    <col min="2568" max="2568" width="5.25" style="232" bestFit="1" customWidth="1"/>
    <col min="2569" max="2569" width="32.125" style="232" customWidth="1"/>
    <col min="2570" max="2570" width="1.25" style="232" customWidth="1"/>
    <col min="2571" max="2571" width="5" style="232" customWidth="1"/>
    <col min="2572" max="2572" width="6.25" style="232" bestFit="1" customWidth="1"/>
    <col min="2573" max="2573" width="5.125" style="232" customWidth="1"/>
    <col min="2574" max="2575" width="5.25" style="232" customWidth="1"/>
    <col min="2576" max="2577" width="5.625" style="232" customWidth="1"/>
    <col min="2578" max="2578" width="1" style="232" customWidth="1"/>
    <col min="2579" max="2583" width="5.375" style="232" customWidth="1"/>
    <col min="2584" max="2584" width="6" style="232" customWidth="1"/>
    <col min="2585" max="2585" width="5.5" style="232" customWidth="1"/>
    <col min="2586" max="2586" width="5.875" style="232" customWidth="1"/>
    <col min="2587" max="2587" width="5.25" style="232" customWidth="1"/>
    <col min="2588" max="2590" width="5.375" style="232" customWidth="1"/>
    <col min="2591" max="2591" width="6.25" style="232" bestFit="1" customWidth="1"/>
    <col min="2592" max="2592" width="7.125" style="232" bestFit="1" customWidth="1"/>
    <col min="2593" max="2816" width="8.625" style="232"/>
    <col min="2817" max="2817" width="2.375" style="232" bestFit="1" customWidth="1"/>
    <col min="2818" max="2818" width="0" style="232" hidden="1" customWidth="1"/>
    <col min="2819" max="2819" width="3" style="232" customWidth="1"/>
    <col min="2820" max="2820" width="18.625" style="232" customWidth="1"/>
    <col min="2821" max="2821" width="4.625" style="232" bestFit="1" customWidth="1"/>
    <col min="2822" max="2822" width="5.625" style="232" bestFit="1" customWidth="1"/>
    <col min="2823" max="2823" width="6.125" style="232" bestFit="1" customWidth="1"/>
    <col min="2824" max="2824" width="5.25" style="232" bestFit="1" customWidth="1"/>
    <col min="2825" max="2825" width="32.125" style="232" customWidth="1"/>
    <col min="2826" max="2826" width="1.25" style="232" customWidth="1"/>
    <col min="2827" max="2827" width="5" style="232" customWidth="1"/>
    <col min="2828" max="2828" width="6.25" style="232" bestFit="1" customWidth="1"/>
    <col min="2829" max="2829" width="5.125" style="232" customWidth="1"/>
    <col min="2830" max="2831" width="5.25" style="232" customWidth="1"/>
    <col min="2832" max="2833" width="5.625" style="232" customWidth="1"/>
    <col min="2834" max="2834" width="1" style="232" customWidth="1"/>
    <col min="2835" max="2839" width="5.375" style="232" customWidth="1"/>
    <col min="2840" max="2840" width="6" style="232" customWidth="1"/>
    <col min="2841" max="2841" width="5.5" style="232" customWidth="1"/>
    <col min="2842" max="2842" width="5.875" style="232" customWidth="1"/>
    <col min="2843" max="2843" width="5.25" style="232" customWidth="1"/>
    <col min="2844" max="2846" width="5.375" style="232" customWidth="1"/>
    <col min="2847" max="2847" width="6.25" style="232" bestFit="1" customWidth="1"/>
    <col min="2848" max="2848" width="7.125" style="232" bestFit="1" customWidth="1"/>
    <col min="2849" max="3072" width="8.625" style="232"/>
    <col min="3073" max="3073" width="2.375" style="232" bestFit="1" customWidth="1"/>
    <col min="3074" max="3074" width="0" style="232" hidden="1" customWidth="1"/>
    <col min="3075" max="3075" width="3" style="232" customWidth="1"/>
    <col min="3076" max="3076" width="18.625" style="232" customWidth="1"/>
    <col min="3077" max="3077" width="4.625" style="232" bestFit="1" customWidth="1"/>
    <col min="3078" max="3078" width="5.625" style="232" bestFit="1" customWidth="1"/>
    <col min="3079" max="3079" width="6.125" style="232" bestFit="1" customWidth="1"/>
    <col min="3080" max="3080" width="5.25" style="232" bestFit="1" customWidth="1"/>
    <col min="3081" max="3081" width="32.125" style="232" customWidth="1"/>
    <col min="3082" max="3082" width="1.25" style="232" customWidth="1"/>
    <col min="3083" max="3083" width="5" style="232" customWidth="1"/>
    <col min="3084" max="3084" width="6.25" style="232" bestFit="1" customWidth="1"/>
    <col min="3085" max="3085" width="5.125" style="232" customWidth="1"/>
    <col min="3086" max="3087" width="5.25" style="232" customWidth="1"/>
    <col min="3088" max="3089" width="5.625" style="232" customWidth="1"/>
    <col min="3090" max="3090" width="1" style="232" customWidth="1"/>
    <col min="3091" max="3095" width="5.375" style="232" customWidth="1"/>
    <col min="3096" max="3096" width="6" style="232" customWidth="1"/>
    <col min="3097" max="3097" width="5.5" style="232" customWidth="1"/>
    <col min="3098" max="3098" width="5.875" style="232" customWidth="1"/>
    <col min="3099" max="3099" width="5.25" style="232" customWidth="1"/>
    <col min="3100" max="3102" width="5.375" style="232" customWidth="1"/>
    <col min="3103" max="3103" width="6.25" style="232" bestFit="1" customWidth="1"/>
    <col min="3104" max="3104" width="7.125" style="232" bestFit="1" customWidth="1"/>
    <col min="3105" max="3328" width="8.625" style="232"/>
    <col min="3329" max="3329" width="2.375" style="232" bestFit="1" customWidth="1"/>
    <col min="3330" max="3330" width="0" style="232" hidden="1" customWidth="1"/>
    <col min="3331" max="3331" width="3" style="232" customWidth="1"/>
    <col min="3332" max="3332" width="18.625" style="232" customWidth="1"/>
    <col min="3333" max="3333" width="4.625" style="232" bestFit="1" customWidth="1"/>
    <col min="3334" max="3334" width="5.625" style="232" bestFit="1" customWidth="1"/>
    <col min="3335" max="3335" width="6.125" style="232" bestFit="1" customWidth="1"/>
    <col min="3336" max="3336" width="5.25" style="232" bestFit="1" customWidth="1"/>
    <col min="3337" max="3337" width="32.125" style="232" customWidth="1"/>
    <col min="3338" max="3338" width="1.25" style="232" customWidth="1"/>
    <col min="3339" max="3339" width="5" style="232" customWidth="1"/>
    <col min="3340" max="3340" width="6.25" style="232" bestFit="1" customWidth="1"/>
    <col min="3341" max="3341" width="5.125" style="232" customWidth="1"/>
    <col min="3342" max="3343" width="5.25" style="232" customWidth="1"/>
    <col min="3344" max="3345" width="5.625" style="232" customWidth="1"/>
    <col min="3346" max="3346" width="1" style="232" customWidth="1"/>
    <col min="3347" max="3351" width="5.375" style="232" customWidth="1"/>
    <col min="3352" max="3352" width="6" style="232" customWidth="1"/>
    <col min="3353" max="3353" width="5.5" style="232" customWidth="1"/>
    <col min="3354" max="3354" width="5.875" style="232" customWidth="1"/>
    <col min="3355" max="3355" width="5.25" style="232" customWidth="1"/>
    <col min="3356" max="3358" width="5.375" style="232" customWidth="1"/>
    <col min="3359" max="3359" width="6.25" style="232" bestFit="1" customWidth="1"/>
    <col min="3360" max="3360" width="7.125" style="232" bestFit="1" customWidth="1"/>
    <col min="3361" max="3584" width="8.625" style="232"/>
    <col min="3585" max="3585" width="2.375" style="232" bestFit="1" customWidth="1"/>
    <col min="3586" max="3586" width="0" style="232" hidden="1" customWidth="1"/>
    <col min="3587" max="3587" width="3" style="232" customWidth="1"/>
    <col min="3588" max="3588" width="18.625" style="232" customWidth="1"/>
    <col min="3589" max="3589" width="4.625" style="232" bestFit="1" customWidth="1"/>
    <col min="3590" max="3590" width="5.625" style="232" bestFit="1" customWidth="1"/>
    <col min="3591" max="3591" width="6.125" style="232" bestFit="1" customWidth="1"/>
    <col min="3592" max="3592" width="5.25" style="232" bestFit="1" customWidth="1"/>
    <col min="3593" max="3593" width="32.125" style="232" customWidth="1"/>
    <col min="3594" max="3594" width="1.25" style="232" customWidth="1"/>
    <col min="3595" max="3595" width="5" style="232" customWidth="1"/>
    <col min="3596" max="3596" width="6.25" style="232" bestFit="1" customWidth="1"/>
    <col min="3597" max="3597" width="5.125" style="232" customWidth="1"/>
    <col min="3598" max="3599" width="5.25" style="232" customWidth="1"/>
    <col min="3600" max="3601" width="5.625" style="232" customWidth="1"/>
    <col min="3602" max="3602" width="1" style="232" customWidth="1"/>
    <col min="3603" max="3607" width="5.375" style="232" customWidth="1"/>
    <col min="3608" max="3608" width="6" style="232" customWidth="1"/>
    <col min="3609" max="3609" width="5.5" style="232" customWidth="1"/>
    <col min="3610" max="3610" width="5.875" style="232" customWidth="1"/>
    <col min="3611" max="3611" width="5.25" style="232" customWidth="1"/>
    <col min="3612" max="3614" width="5.375" style="232" customWidth="1"/>
    <col min="3615" max="3615" width="6.25" style="232" bestFit="1" customWidth="1"/>
    <col min="3616" max="3616" width="7.125" style="232" bestFit="1" customWidth="1"/>
    <col min="3617" max="3840" width="8.625" style="232"/>
    <col min="3841" max="3841" width="2.375" style="232" bestFit="1" customWidth="1"/>
    <col min="3842" max="3842" width="0" style="232" hidden="1" customWidth="1"/>
    <col min="3843" max="3843" width="3" style="232" customWidth="1"/>
    <col min="3844" max="3844" width="18.625" style="232" customWidth="1"/>
    <col min="3845" max="3845" width="4.625" style="232" bestFit="1" customWidth="1"/>
    <col min="3846" max="3846" width="5.625" style="232" bestFit="1" customWidth="1"/>
    <col min="3847" max="3847" width="6.125" style="232" bestFit="1" customWidth="1"/>
    <col min="3848" max="3848" width="5.25" style="232" bestFit="1" customWidth="1"/>
    <col min="3849" max="3849" width="32.125" style="232" customWidth="1"/>
    <col min="3850" max="3850" width="1.25" style="232" customWidth="1"/>
    <col min="3851" max="3851" width="5" style="232" customWidth="1"/>
    <col min="3852" max="3852" width="6.25" style="232" bestFit="1" customWidth="1"/>
    <col min="3853" max="3853" width="5.125" style="232" customWidth="1"/>
    <col min="3854" max="3855" width="5.25" style="232" customWidth="1"/>
    <col min="3856" max="3857" width="5.625" style="232" customWidth="1"/>
    <col min="3858" max="3858" width="1" style="232" customWidth="1"/>
    <col min="3859" max="3863" width="5.375" style="232" customWidth="1"/>
    <col min="3864" max="3864" width="6" style="232" customWidth="1"/>
    <col min="3865" max="3865" width="5.5" style="232" customWidth="1"/>
    <col min="3866" max="3866" width="5.875" style="232" customWidth="1"/>
    <col min="3867" max="3867" width="5.25" style="232" customWidth="1"/>
    <col min="3868" max="3870" width="5.375" style="232" customWidth="1"/>
    <col min="3871" max="3871" width="6.25" style="232" bestFit="1" customWidth="1"/>
    <col min="3872" max="3872" width="7.125" style="232" bestFit="1" customWidth="1"/>
    <col min="3873" max="4096" width="8.625" style="232"/>
    <col min="4097" max="4097" width="2.375" style="232" bestFit="1" customWidth="1"/>
    <col min="4098" max="4098" width="0" style="232" hidden="1" customWidth="1"/>
    <col min="4099" max="4099" width="3" style="232" customWidth="1"/>
    <col min="4100" max="4100" width="18.625" style="232" customWidth="1"/>
    <col min="4101" max="4101" width="4.625" style="232" bestFit="1" customWidth="1"/>
    <col min="4102" max="4102" width="5.625" style="232" bestFit="1" customWidth="1"/>
    <col min="4103" max="4103" width="6.125" style="232" bestFit="1" customWidth="1"/>
    <col min="4104" max="4104" width="5.25" style="232" bestFit="1" customWidth="1"/>
    <col min="4105" max="4105" width="32.125" style="232" customWidth="1"/>
    <col min="4106" max="4106" width="1.25" style="232" customWidth="1"/>
    <col min="4107" max="4107" width="5" style="232" customWidth="1"/>
    <col min="4108" max="4108" width="6.25" style="232" bestFit="1" customWidth="1"/>
    <col min="4109" max="4109" width="5.125" style="232" customWidth="1"/>
    <col min="4110" max="4111" width="5.25" style="232" customWidth="1"/>
    <col min="4112" max="4113" width="5.625" style="232" customWidth="1"/>
    <col min="4114" max="4114" width="1" style="232" customWidth="1"/>
    <col min="4115" max="4119" width="5.375" style="232" customWidth="1"/>
    <col min="4120" max="4120" width="6" style="232" customWidth="1"/>
    <col min="4121" max="4121" width="5.5" style="232" customWidth="1"/>
    <col min="4122" max="4122" width="5.875" style="232" customWidth="1"/>
    <col min="4123" max="4123" width="5.25" style="232" customWidth="1"/>
    <col min="4124" max="4126" width="5.375" style="232" customWidth="1"/>
    <col min="4127" max="4127" width="6.25" style="232" bestFit="1" customWidth="1"/>
    <col min="4128" max="4128" width="7.125" style="232" bestFit="1" customWidth="1"/>
    <col min="4129" max="4352" width="8.625" style="232"/>
    <col min="4353" max="4353" width="2.375" style="232" bestFit="1" customWidth="1"/>
    <col min="4354" max="4354" width="0" style="232" hidden="1" customWidth="1"/>
    <col min="4355" max="4355" width="3" style="232" customWidth="1"/>
    <col min="4356" max="4356" width="18.625" style="232" customWidth="1"/>
    <col min="4357" max="4357" width="4.625" style="232" bestFit="1" customWidth="1"/>
    <col min="4358" max="4358" width="5.625" style="232" bestFit="1" customWidth="1"/>
    <col min="4359" max="4359" width="6.125" style="232" bestFit="1" customWidth="1"/>
    <col min="4360" max="4360" width="5.25" style="232" bestFit="1" customWidth="1"/>
    <col min="4361" max="4361" width="32.125" style="232" customWidth="1"/>
    <col min="4362" max="4362" width="1.25" style="232" customWidth="1"/>
    <col min="4363" max="4363" width="5" style="232" customWidth="1"/>
    <col min="4364" max="4364" width="6.25" style="232" bestFit="1" customWidth="1"/>
    <col min="4365" max="4365" width="5.125" style="232" customWidth="1"/>
    <col min="4366" max="4367" width="5.25" style="232" customWidth="1"/>
    <col min="4368" max="4369" width="5.625" style="232" customWidth="1"/>
    <col min="4370" max="4370" width="1" style="232" customWidth="1"/>
    <col min="4371" max="4375" width="5.375" style="232" customWidth="1"/>
    <col min="4376" max="4376" width="6" style="232" customWidth="1"/>
    <col min="4377" max="4377" width="5.5" style="232" customWidth="1"/>
    <col min="4378" max="4378" width="5.875" style="232" customWidth="1"/>
    <col min="4379" max="4379" width="5.25" style="232" customWidth="1"/>
    <col min="4380" max="4382" width="5.375" style="232" customWidth="1"/>
    <col min="4383" max="4383" width="6.25" style="232" bestFit="1" customWidth="1"/>
    <col min="4384" max="4384" width="7.125" style="232" bestFit="1" customWidth="1"/>
    <col min="4385" max="4608" width="8.625" style="232"/>
    <col min="4609" max="4609" width="2.375" style="232" bestFit="1" customWidth="1"/>
    <col min="4610" max="4610" width="0" style="232" hidden="1" customWidth="1"/>
    <col min="4611" max="4611" width="3" style="232" customWidth="1"/>
    <col min="4612" max="4612" width="18.625" style="232" customWidth="1"/>
    <col min="4613" max="4613" width="4.625" style="232" bestFit="1" customWidth="1"/>
    <col min="4614" max="4614" width="5.625" style="232" bestFit="1" customWidth="1"/>
    <col min="4615" max="4615" width="6.125" style="232" bestFit="1" customWidth="1"/>
    <col min="4616" max="4616" width="5.25" style="232" bestFit="1" customWidth="1"/>
    <col min="4617" max="4617" width="32.125" style="232" customWidth="1"/>
    <col min="4618" max="4618" width="1.25" style="232" customWidth="1"/>
    <col min="4619" max="4619" width="5" style="232" customWidth="1"/>
    <col min="4620" max="4620" width="6.25" style="232" bestFit="1" customWidth="1"/>
    <col min="4621" max="4621" width="5.125" style="232" customWidth="1"/>
    <col min="4622" max="4623" width="5.25" style="232" customWidth="1"/>
    <col min="4624" max="4625" width="5.625" style="232" customWidth="1"/>
    <col min="4626" max="4626" width="1" style="232" customWidth="1"/>
    <col min="4627" max="4631" width="5.375" style="232" customWidth="1"/>
    <col min="4632" max="4632" width="6" style="232" customWidth="1"/>
    <col min="4633" max="4633" width="5.5" style="232" customWidth="1"/>
    <col min="4634" max="4634" width="5.875" style="232" customWidth="1"/>
    <col min="4635" max="4635" width="5.25" style="232" customWidth="1"/>
    <col min="4636" max="4638" width="5.375" style="232" customWidth="1"/>
    <col min="4639" max="4639" width="6.25" style="232" bestFit="1" customWidth="1"/>
    <col min="4640" max="4640" width="7.125" style="232" bestFit="1" customWidth="1"/>
    <col min="4641" max="4864" width="8.625" style="232"/>
    <col min="4865" max="4865" width="2.375" style="232" bestFit="1" customWidth="1"/>
    <col min="4866" max="4866" width="0" style="232" hidden="1" customWidth="1"/>
    <col min="4867" max="4867" width="3" style="232" customWidth="1"/>
    <col min="4868" max="4868" width="18.625" style="232" customWidth="1"/>
    <col min="4869" max="4869" width="4.625" style="232" bestFit="1" customWidth="1"/>
    <col min="4870" max="4870" width="5.625" style="232" bestFit="1" customWidth="1"/>
    <col min="4871" max="4871" width="6.125" style="232" bestFit="1" customWidth="1"/>
    <col min="4872" max="4872" width="5.25" style="232" bestFit="1" customWidth="1"/>
    <col min="4873" max="4873" width="32.125" style="232" customWidth="1"/>
    <col min="4874" max="4874" width="1.25" style="232" customWidth="1"/>
    <col min="4875" max="4875" width="5" style="232" customWidth="1"/>
    <col min="4876" max="4876" width="6.25" style="232" bestFit="1" customWidth="1"/>
    <col min="4877" max="4877" width="5.125" style="232" customWidth="1"/>
    <col min="4878" max="4879" width="5.25" style="232" customWidth="1"/>
    <col min="4880" max="4881" width="5.625" style="232" customWidth="1"/>
    <col min="4882" max="4882" width="1" style="232" customWidth="1"/>
    <col min="4883" max="4887" width="5.375" style="232" customWidth="1"/>
    <col min="4888" max="4888" width="6" style="232" customWidth="1"/>
    <col min="4889" max="4889" width="5.5" style="232" customWidth="1"/>
    <col min="4890" max="4890" width="5.875" style="232" customWidth="1"/>
    <col min="4891" max="4891" width="5.25" style="232" customWidth="1"/>
    <col min="4892" max="4894" width="5.375" style="232" customWidth="1"/>
    <col min="4895" max="4895" width="6.25" style="232" bestFit="1" customWidth="1"/>
    <col min="4896" max="4896" width="7.125" style="232" bestFit="1" customWidth="1"/>
    <col min="4897" max="5120" width="8.625" style="232"/>
    <col min="5121" max="5121" width="2.375" style="232" bestFit="1" customWidth="1"/>
    <col min="5122" max="5122" width="0" style="232" hidden="1" customWidth="1"/>
    <col min="5123" max="5123" width="3" style="232" customWidth="1"/>
    <col min="5124" max="5124" width="18.625" style="232" customWidth="1"/>
    <col min="5125" max="5125" width="4.625" style="232" bestFit="1" customWidth="1"/>
    <col min="5126" max="5126" width="5.625" style="232" bestFit="1" customWidth="1"/>
    <col min="5127" max="5127" width="6.125" style="232" bestFit="1" customWidth="1"/>
    <col min="5128" max="5128" width="5.25" style="232" bestFit="1" customWidth="1"/>
    <col min="5129" max="5129" width="32.125" style="232" customWidth="1"/>
    <col min="5130" max="5130" width="1.25" style="232" customWidth="1"/>
    <col min="5131" max="5131" width="5" style="232" customWidth="1"/>
    <col min="5132" max="5132" width="6.25" style="232" bestFit="1" customWidth="1"/>
    <col min="5133" max="5133" width="5.125" style="232" customWidth="1"/>
    <col min="5134" max="5135" width="5.25" style="232" customWidth="1"/>
    <col min="5136" max="5137" width="5.625" style="232" customWidth="1"/>
    <col min="5138" max="5138" width="1" style="232" customWidth="1"/>
    <col min="5139" max="5143" width="5.375" style="232" customWidth="1"/>
    <col min="5144" max="5144" width="6" style="232" customWidth="1"/>
    <col min="5145" max="5145" width="5.5" style="232" customWidth="1"/>
    <col min="5146" max="5146" width="5.875" style="232" customWidth="1"/>
    <col min="5147" max="5147" width="5.25" style="232" customWidth="1"/>
    <col min="5148" max="5150" width="5.375" style="232" customWidth="1"/>
    <col min="5151" max="5151" width="6.25" style="232" bestFit="1" customWidth="1"/>
    <col min="5152" max="5152" width="7.125" style="232" bestFit="1" customWidth="1"/>
    <col min="5153" max="5376" width="8.625" style="232"/>
    <col min="5377" max="5377" width="2.375" style="232" bestFit="1" customWidth="1"/>
    <col min="5378" max="5378" width="0" style="232" hidden="1" customWidth="1"/>
    <col min="5379" max="5379" width="3" style="232" customWidth="1"/>
    <col min="5380" max="5380" width="18.625" style="232" customWidth="1"/>
    <col min="5381" max="5381" width="4.625" style="232" bestFit="1" customWidth="1"/>
    <col min="5382" max="5382" width="5.625" style="232" bestFit="1" customWidth="1"/>
    <col min="5383" max="5383" width="6.125" style="232" bestFit="1" customWidth="1"/>
    <col min="5384" max="5384" width="5.25" style="232" bestFit="1" customWidth="1"/>
    <col min="5385" max="5385" width="32.125" style="232" customWidth="1"/>
    <col min="5386" max="5386" width="1.25" style="232" customWidth="1"/>
    <col min="5387" max="5387" width="5" style="232" customWidth="1"/>
    <col min="5388" max="5388" width="6.25" style="232" bestFit="1" customWidth="1"/>
    <col min="5389" max="5389" width="5.125" style="232" customWidth="1"/>
    <col min="5390" max="5391" width="5.25" style="232" customWidth="1"/>
    <col min="5392" max="5393" width="5.625" style="232" customWidth="1"/>
    <col min="5394" max="5394" width="1" style="232" customWidth="1"/>
    <col min="5395" max="5399" width="5.375" style="232" customWidth="1"/>
    <col min="5400" max="5400" width="6" style="232" customWidth="1"/>
    <col min="5401" max="5401" width="5.5" style="232" customWidth="1"/>
    <col min="5402" max="5402" width="5.875" style="232" customWidth="1"/>
    <col min="5403" max="5403" width="5.25" style="232" customWidth="1"/>
    <col min="5404" max="5406" width="5.375" style="232" customWidth="1"/>
    <col min="5407" max="5407" width="6.25" style="232" bestFit="1" customWidth="1"/>
    <col min="5408" max="5408" width="7.125" style="232" bestFit="1" customWidth="1"/>
    <col min="5409" max="5632" width="8.625" style="232"/>
    <col min="5633" max="5633" width="2.375" style="232" bestFit="1" customWidth="1"/>
    <col min="5634" max="5634" width="0" style="232" hidden="1" customWidth="1"/>
    <col min="5635" max="5635" width="3" style="232" customWidth="1"/>
    <col min="5636" max="5636" width="18.625" style="232" customWidth="1"/>
    <col min="5637" max="5637" width="4.625" style="232" bestFit="1" customWidth="1"/>
    <col min="5638" max="5638" width="5.625" style="232" bestFit="1" customWidth="1"/>
    <col min="5639" max="5639" width="6.125" style="232" bestFit="1" customWidth="1"/>
    <col min="5640" max="5640" width="5.25" style="232" bestFit="1" customWidth="1"/>
    <col min="5641" max="5641" width="32.125" style="232" customWidth="1"/>
    <col min="5642" max="5642" width="1.25" style="232" customWidth="1"/>
    <col min="5643" max="5643" width="5" style="232" customWidth="1"/>
    <col min="5644" max="5644" width="6.25" style="232" bestFit="1" customWidth="1"/>
    <col min="5645" max="5645" width="5.125" style="232" customWidth="1"/>
    <col min="5646" max="5647" width="5.25" style="232" customWidth="1"/>
    <col min="5648" max="5649" width="5.625" style="232" customWidth="1"/>
    <col min="5650" max="5650" width="1" style="232" customWidth="1"/>
    <col min="5651" max="5655" width="5.375" style="232" customWidth="1"/>
    <col min="5656" max="5656" width="6" style="232" customWidth="1"/>
    <col min="5657" max="5657" width="5.5" style="232" customWidth="1"/>
    <col min="5658" max="5658" width="5.875" style="232" customWidth="1"/>
    <col min="5659" max="5659" width="5.25" style="232" customWidth="1"/>
    <col min="5660" max="5662" width="5.375" style="232" customWidth="1"/>
    <col min="5663" max="5663" width="6.25" style="232" bestFit="1" customWidth="1"/>
    <col min="5664" max="5664" width="7.125" style="232" bestFit="1" customWidth="1"/>
    <col min="5665" max="5888" width="8.625" style="232"/>
    <col min="5889" max="5889" width="2.375" style="232" bestFit="1" customWidth="1"/>
    <col min="5890" max="5890" width="0" style="232" hidden="1" customWidth="1"/>
    <col min="5891" max="5891" width="3" style="232" customWidth="1"/>
    <col min="5892" max="5892" width="18.625" style="232" customWidth="1"/>
    <col min="5893" max="5893" width="4.625" style="232" bestFit="1" customWidth="1"/>
    <col min="5894" max="5894" width="5.625" style="232" bestFit="1" customWidth="1"/>
    <col min="5895" max="5895" width="6.125" style="232" bestFit="1" customWidth="1"/>
    <col min="5896" max="5896" width="5.25" style="232" bestFit="1" customWidth="1"/>
    <col min="5897" max="5897" width="32.125" style="232" customWidth="1"/>
    <col min="5898" max="5898" width="1.25" style="232" customWidth="1"/>
    <col min="5899" max="5899" width="5" style="232" customWidth="1"/>
    <col min="5900" max="5900" width="6.25" style="232" bestFit="1" customWidth="1"/>
    <col min="5901" max="5901" width="5.125" style="232" customWidth="1"/>
    <col min="5902" max="5903" width="5.25" style="232" customWidth="1"/>
    <col min="5904" max="5905" width="5.625" style="232" customWidth="1"/>
    <col min="5906" max="5906" width="1" style="232" customWidth="1"/>
    <col min="5907" max="5911" width="5.375" style="232" customWidth="1"/>
    <col min="5912" max="5912" width="6" style="232" customWidth="1"/>
    <col min="5913" max="5913" width="5.5" style="232" customWidth="1"/>
    <col min="5914" max="5914" width="5.875" style="232" customWidth="1"/>
    <col min="5915" max="5915" width="5.25" style="232" customWidth="1"/>
    <col min="5916" max="5918" width="5.375" style="232" customWidth="1"/>
    <col min="5919" max="5919" width="6.25" style="232" bestFit="1" customWidth="1"/>
    <col min="5920" max="5920" width="7.125" style="232" bestFit="1" customWidth="1"/>
    <col min="5921" max="6144" width="8.625" style="232"/>
    <col min="6145" max="6145" width="2.375" style="232" bestFit="1" customWidth="1"/>
    <col min="6146" max="6146" width="0" style="232" hidden="1" customWidth="1"/>
    <col min="6147" max="6147" width="3" style="232" customWidth="1"/>
    <col min="6148" max="6148" width="18.625" style="232" customWidth="1"/>
    <col min="6149" max="6149" width="4.625" style="232" bestFit="1" customWidth="1"/>
    <col min="6150" max="6150" width="5.625" style="232" bestFit="1" customWidth="1"/>
    <col min="6151" max="6151" width="6.125" style="232" bestFit="1" customWidth="1"/>
    <col min="6152" max="6152" width="5.25" style="232" bestFit="1" customWidth="1"/>
    <col min="6153" max="6153" width="32.125" style="232" customWidth="1"/>
    <col min="6154" max="6154" width="1.25" style="232" customWidth="1"/>
    <col min="6155" max="6155" width="5" style="232" customWidth="1"/>
    <col min="6156" max="6156" width="6.25" style="232" bestFit="1" customWidth="1"/>
    <col min="6157" max="6157" width="5.125" style="232" customWidth="1"/>
    <col min="6158" max="6159" width="5.25" style="232" customWidth="1"/>
    <col min="6160" max="6161" width="5.625" style="232" customWidth="1"/>
    <col min="6162" max="6162" width="1" style="232" customWidth="1"/>
    <col min="6163" max="6167" width="5.375" style="232" customWidth="1"/>
    <col min="6168" max="6168" width="6" style="232" customWidth="1"/>
    <col min="6169" max="6169" width="5.5" style="232" customWidth="1"/>
    <col min="6170" max="6170" width="5.875" style="232" customWidth="1"/>
    <col min="6171" max="6171" width="5.25" style="232" customWidth="1"/>
    <col min="6172" max="6174" width="5.375" style="232" customWidth="1"/>
    <col min="6175" max="6175" width="6.25" style="232" bestFit="1" customWidth="1"/>
    <col min="6176" max="6176" width="7.125" style="232" bestFit="1" customWidth="1"/>
    <col min="6177" max="6400" width="8.625" style="232"/>
    <col min="6401" max="6401" width="2.375" style="232" bestFit="1" customWidth="1"/>
    <col min="6402" max="6402" width="0" style="232" hidden="1" customWidth="1"/>
    <col min="6403" max="6403" width="3" style="232" customWidth="1"/>
    <col min="6404" max="6404" width="18.625" style="232" customWidth="1"/>
    <col min="6405" max="6405" width="4.625" style="232" bestFit="1" customWidth="1"/>
    <col min="6406" max="6406" width="5.625" style="232" bestFit="1" customWidth="1"/>
    <col min="6407" max="6407" width="6.125" style="232" bestFit="1" customWidth="1"/>
    <col min="6408" max="6408" width="5.25" style="232" bestFit="1" customWidth="1"/>
    <col min="6409" max="6409" width="32.125" style="232" customWidth="1"/>
    <col min="6410" max="6410" width="1.25" style="232" customWidth="1"/>
    <col min="6411" max="6411" width="5" style="232" customWidth="1"/>
    <col min="6412" max="6412" width="6.25" style="232" bestFit="1" customWidth="1"/>
    <col min="6413" max="6413" width="5.125" style="232" customWidth="1"/>
    <col min="6414" max="6415" width="5.25" style="232" customWidth="1"/>
    <col min="6416" max="6417" width="5.625" style="232" customWidth="1"/>
    <col min="6418" max="6418" width="1" style="232" customWidth="1"/>
    <col min="6419" max="6423" width="5.375" style="232" customWidth="1"/>
    <col min="6424" max="6424" width="6" style="232" customWidth="1"/>
    <col min="6425" max="6425" width="5.5" style="232" customWidth="1"/>
    <col min="6426" max="6426" width="5.875" style="232" customWidth="1"/>
    <col min="6427" max="6427" width="5.25" style="232" customWidth="1"/>
    <col min="6428" max="6430" width="5.375" style="232" customWidth="1"/>
    <col min="6431" max="6431" width="6.25" style="232" bestFit="1" customWidth="1"/>
    <col min="6432" max="6432" width="7.125" style="232" bestFit="1" customWidth="1"/>
    <col min="6433" max="6656" width="8.625" style="232"/>
    <col min="6657" max="6657" width="2.375" style="232" bestFit="1" customWidth="1"/>
    <col min="6658" max="6658" width="0" style="232" hidden="1" customWidth="1"/>
    <col min="6659" max="6659" width="3" style="232" customWidth="1"/>
    <col min="6660" max="6660" width="18.625" style="232" customWidth="1"/>
    <col min="6661" max="6661" width="4.625" style="232" bestFit="1" customWidth="1"/>
    <col min="6662" max="6662" width="5.625" style="232" bestFit="1" customWidth="1"/>
    <col min="6663" max="6663" width="6.125" style="232" bestFit="1" customWidth="1"/>
    <col min="6664" max="6664" width="5.25" style="232" bestFit="1" customWidth="1"/>
    <col min="6665" max="6665" width="32.125" style="232" customWidth="1"/>
    <col min="6666" max="6666" width="1.25" style="232" customWidth="1"/>
    <col min="6667" max="6667" width="5" style="232" customWidth="1"/>
    <col min="6668" max="6668" width="6.25" style="232" bestFit="1" customWidth="1"/>
    <col min="6669" max="6669" width="5.125" style="232" customWidth="1"/>
    <col min="6670" max="6671" width="5.25" style="232" customWidth="1"/>
    <col min="6672" max="6673" width="5.625" style="232" customWidth="1"/>
    <col min="6674" max="6674" width="1" style="232" customWidth="1"/>
    <col min="6675" max="6679" width="5.375" style="232" customWidth="1"/>
    <col min="6680" max="6680" width="6" style="232" customWidth="1"/>
    <col min="6681" max="6681" width="5.5" style="232" customWidth="1"/>
    <col min="6682" max="6682" width="5.875" style="232" customWidth="1"/>
    <col min="6683" max="6683" width="5.25" style="232" customWidth="1"/>
    <col min="6684" max="6686" width="5.375" style="232" customWidth="1"/>
    <col min="6687" max="6687" width="6.25" style="232" bestFit="1" customWidth="1"/>
    <col min="6688" max="6688" width="7.125" style="232" bestFit="1" customWidth="1"/>
    <col min="6689" max="6912" width="8.625" style="232"/>
    <col min="6913" max="6913" width="2.375" style="232" bestFit="1" customWidth="1"/>
    <col min="6914" max="6914" width="0" style="232" hidden="1" customWidth="1"/>
    <col min="6915" max="6915" width="3" style="232" customWidth="1"/>
    <col min="6916" max="6916" width="18.625" style="232" customWidth="1"/>
    <col min="6917" max="6917" width="4.625" style="232" bestFit="1" customWidth="1"/>
    <col min="6918" max="6918" width="5.625" style="232" bestFit="1" customWidth="1"/>
    <col min="6919" max="6919" width="6.125" style="232" bestFit="1" customWidth="1"/>
    <col min="6920" max="6920" width="5.25" style="232" bestFit="1" customWidth="1"/>
    <col min="6921" max="6921" width="32.125" style="232" customWidth="1"/>
    <col min="6922" max="6922" width="1.25" style="232" customWidth="1"/>
    <col min="6923" max="6923" width="5" style="232" customWidth="1"/>
    <col min="6924" max="6924" width="6.25" style="232" bestFit="1" customWidth="1"/>
    <col min="6925" max="6925" width="5.125" style="232" customWidth="1"/>
    <col min="6926" max="6927" width="5.25" style="232" customWidth="1"/>
    <col min="6928" max="6929" width="5.625" style="232" customWidth="1"/>
    <col min="6930" max="6930" width="1" style="232" customWidth="1"/>
    <col min="6931" max="6935" width="5.375" style="232" customWidth="1"/>
    <col min="6936" max="6936" width="6" style="232" customWidth="1"/>
    <col min="6937" max="6937" width="5.5" style="232" customWidth="1"/>
    <col min="6938" max="6938" width="5.875" style="232" customWidth="1"/>
    <col min="6939" max="6939" width="5.25" style="232" customWidth="1"/>
    <col min="6940" max="6942" width="5.375" style="232" customWidth="1"/>
    <col min="6943" max="6943" width="6.25" style="232" bestFit="1" customWidth="1"/>
    <col min="6944" max="6944" width="7.125" style="232" bestFit="1" customWidth="1"/>
    <col min="6945" max="7168" width="8.625" style="232"/>
    <col min="7169" max="7169" width="2.375" style="232" bestFit="1" customWidth="1"/>
    <col min="7170" max="7170" width="0" style="232" hidden="1" customWidth="1"/>
    <col min="7171" max="7171" width="3" style="232" customWidth="1"/>
    <col min="7172" max="7172" width="18.625" style="232" customWidth="1"/>
    <col min="7173" max="7173" width="4.625" style="232" bestFit="1" customWidth="1"/>
    <col min="7174" max="7174" width="5.625" style="232" bestFit="1" customWidth="1"/>
    <col min="7175" max="7175" width="6.125" style="232" bestFit="1" customWidth="1"/>
    <col min="7176" max="7176" width="5.25" style="232" bestFit="1" customWidth="1"/>
    <col min="7177" max="7177" width="32.125" style="232" customWidth="1"/>
    <col min="7178" max="7178" width="1.25" style="232" customWidth="1"/>
    <col min="7179" max="7179" width="5" style="232" customWidth="1"/>
    <col min="7180" max="7180" width="6.25" style="232" bestFit="1" customWidth="1"/>
    <col min="7181" max="7181" width="5.125" style="232" customWidth="1"/>
    <col min="7182" max="7183" width="5.25" style="232" customWidth="1"/>
    <col min="7184" max="7185" width="5.625" style="232" customWidth="1"/>
    <col min="7186" max="7186" width="1" style="232" customWidth="1"/>
    <col min="7187" max="7191" width="5.375" style="232" customWidth="1"/>
    <col min="7192" max="7192" width="6" style="232" customWidth="1"/>
    <col min="7193" max="7193" width="5.5" style="232" customWidth="1"/>
    <col min="7194" max="7194" width="5.875" style="232" customWidth="1"/>
    <col min="7195" max="7195" width="5.25" style="232" customWidth="1"/>
    <col min="7196" max="7198" width="5.375" style="232" customWidth="1"/>
    <col min="7199" max="7199" width="6.25" style="232" bestFit="1" customWidth="1"/>
    <col min="7200" max="7200" width="7.125" style="232" bestFit="1" customWidth="1"/>
    <col min="7201" max="7424" width="8.625" style="232"/>
    <col min="7425" max="7425" width="2.375" style="232" bestFit="1" customWidth="1"/>
    <col min="7426" max="7426" width="0" style="232" hidden="1" customWidth="1"/>
    <col min="7427" max="7427" width="3" style="232" customWidth="1"/>
    <col min="7428" max="7428" width="18.625" style="232" customWidth="1"/>
    <col min="7429" max="7429" width="4.625" style="232" bestFit="1" customWidth="1"/>
    <col min="7430" max="7430" width="5.625" style="232" bestFit="1" customWidth="1"/>
    <col min="7431" max="7431" width="6.125" style="232" bestFit="1" customWidth="1"/>
    <col min="7432" max="7432" width="5.25" style="232" bestFit="1" customWidth="1"/>
    <col min="7433" max="7433" width="32.125" style="232" customWidth="1"/>
    <col min="7434" max="7434" width="1.25" style="232" customWidth="1"/>
    <col min="7435" max="7435" width="5" style="232" customWidth="1"/>
    <col min="7436" max="7436" width="6.25" style="232" bestFit="1" customWidth="1"/>
    <col min="7437" max="7437" width="5.125" style="232" customWidth="1"/>
    <col min="7438" max="7439" width="5.25" style="232" customWidth="1"/>
    <col min="7440" max="7441" width="5.625" style="232" customWidth="1"/>
    <col min="7442" max="7442" width="1" style="232" customWidth="1"/>
    <col min="7443" max="7447" width="5.375" style="232" customWidth="1"/>
    <col min="7448" max="7448" width="6" style="232" customWidth="1"/>
    <col min="7449" max="7449" width="5.5" style="232" customWidth="1"/>
    <col min="7450" max="7450" width="5.875" style="232" customWidth="1"/>
    <col min="7451" max="7451" width="5.25" style="232" customWidth="1"/>
    <col min="7452" max="7454" width="5.375" style="232" customWidth="1"/>
    <col min="7455" max="7455" width="6.25" style="232" bestFit="1" customWidth="1"/>
    <col min="7456" max="7456" width="7.125" style="232" bestFit="1" customWidth="1"/>
    <col min="7457" max="7680" width="8.625" style="232"/>
    <col min="7681" max="7681" width="2.375" style="232" bestFit="1" customWidth="1"/>
    <col min="7682" max="7682" width="0" style="232" hidden="1" customWidth="1"/>
    <col min="7683" max="7683" width="3" style="232" customWidth="1"/>
    <col min="7684" max="7684" width="18.625" style="232" customWidth="1"/>
    <col min="7685" max="7685" width="4.625" style="232" bestFit="1" customWidth="1"/>
    <col min="7686" max="7686" width="5.625" style="232" bestFit="1" customWidth="1"/>
    <col min="7687" max="7687" width="6.125" style="232" bestFit="1" customWidth="1"/>
    <col min="7688" max="7688" width="5.25" style="232" bestFit="1" customWidth="1"/>
    <col min="7689" max="7689" width="32.125" style="232" customWidth="1"/>
    <col min="7690" max="7690" width="1.25" style="232" customWidth="1"/>
    <col min="7691" max="7691" width="5" style="232" customWidth="1"/>
    <col min="7692" max="7692" width="6.25" style="232" bestFit="1" customWidth="1"/>
    <col min="7693" max="7693" width="5.125" style="232" customWidth="1"/>
    <col min="7694" max="7695" width="5.25" style="232" customWidth="1"/>
    <col min="7696" max="7697" width="5.625" style="232" customWidth="1"/>
    <col min="7698" max="7698" width="1" style="232" customWidth="1"/>
    <col min="7699" max="7703" width="5.375" style="232" customWidth="1"/>
    <col min="7704" max="7704" width="6" style="232" customWidth="1"/>
    <col min="7705" max="7705" width="5.5" style="232" customWidth="1"/>
    <col min="7706" max="7706" width="5.875" style="232" customWidth="1"/>
    <col min="7707" max="7707" width="5.25" style="232" customWidth="1"/>
    <col min="7708" max="7710" width="5.375" style="232" customWidth="1"/>
    <col min="7711" max="7711" width="6.25" style="232" bestFit="1" customWidth="1"/>
    <col min="7712" max="7712" width="7.125" style="232" bestFit="1" customWidth="1"/>
    <col min="7713" max="7936" width="8.625" style="232"/>
    <col min="7937" max="7937" width="2.375" style="232" bestFit="1" customWidth="1"/>
    <col min="7938" max="7938" width="0" style="232" hidden="1" customWidth="1"/>
    <col min="7939" max="7939" width="3" style="232" customWidth="1"/>
    <col min="7940" max="7940" width="18.625" style="232" customWidth="1"/>
    <col min="7941" max="7941" width="4.625" style="232" bestFit="1" customWidth="1"/>
    <col min="7942" max="7942" width="5.625" style="232" bestFit="1" customWidth="1"/>
    <col min="7943" max="7943" width="6.125" style="232" bestFit="1" customWidth="1"/>
    <col min="7944" max="7944" width="5.25" style="232" bestFit="1" customWidth="1"/>
    <col min="7945" max="7945" width="32.125" style="232" customWidth="1"/>
    <col min="7946" max="7946" width="1.25" style="232" customWidth="1"/>
    <col min="7947" max="7947" width="5" style="232" customWidth="1"/>
    <col min="7948" max="7948" width="6.25" style="232" bestFit="1" customWidth="1"/>
    <col min="7949" max="7949" width="5.125" style="232" customWidth="1"/>
    <col min="7950" max="7951" width="5.25" style="232" customWidth="1"/>
    <col min="7952" max="7953" width="5.625" style="232" customWidth="1"/>
    <col min="7954" max="7954" width="1" style="232" customWidth="1"/>
    <col min="7955" max="7959" width="5.375" style="232" customWidth="1"/>
    <col min="7960" max="7960" width="6" style="232" customWidth="1"/>
    <col min="7961" max="7961" width="5.5" style="232" customWidth="1"/>
    <col min="7962" max="7962" width="5.875" style="232" customWidth="1"/>
    <col min="7963" max="7963" width="5.25" style="232" customWidth="1"/>
    <col min="7964" max="7966" width="5.375" style="232" customWidth="1"/>
    <col min="7967" max="7967" width="6.25" style="232" bestFit="1" customWidth="1"/>
    <col min="7968" max="7968" width="7.125" style="232" bestFit="1" customWidth="1"/>
    <col min="7969" max="8192" width="8.625" style="232"/>
    <col min="8193" max="8193" width="2.375" style="232" bestFit="1" customWidth="1"/>
    <col min="8194" max="8194" width="0" style="232" hidden="1" customWidth="1"/>
    <col min="8195" max="8195" width="3" style="232" customWidth="1"/>
    <col min="8196" max="8196" width="18.625" style="232" customWidth="1"/>
    <col min="8197" max="8197" width="4.625" style="232" bestFit="1" customWidth="1"/>
    <col min="8198" max="8198" width="5.625" style="232" bestFit="1" customWidth="1"/>
    <col min="8199" max="8199" width="6.125" style="232" bestFit="1" customWidth="1"/>
    <col min="8200" max="8200" width="5.25" style="232" bestFit="1" customWidth="1"/>
    <col min="8201" max="8201" width="32.125" style="232" customWidth="1"/>
    <col min="8202" max="8202" width="1.25" style="232" customWidth="1"/>
    <col min="8203" max="8203" width="5" style="232" customWidth="1"/>
    <col min="8204" max="8204" width="6.25" style="232" bestFit="1" customWidth="1"/>
    <col min="8205" max="8205" width="5.125" style="232" customWidth="1"/>
    <col min="8206" max="8207" width="5.25" style="232" customWidth="1"/>
    <col min="8208" max="8209" width="5.625" style="232" customWidth="1"/>
    <col min="8210" max="8210" width="1" style="232" customWidth="1"/>
    <col min="8211" max="8215" width="5.375" style="232" customWidth="1"/>
    <col min="8216" max="8216" width="6" style="232" customWidth="1"/>
    <col min="8217" max="8217" width="5.5" style="232" customWidth="1"/>
    <col min="8218" max="8218" width="5.875" style="232" customWidth="1"/>
    <col min="8219" max="8219" width="5.25" style="232" customWidth="1"/>
    <col min="8220" max="8222" width="5.375" style="232" customWidth="1"/>
    <col min="8223" max="8223" width="6.25" style="232" bestFit="1" customWidth="1"/>
    <col min="8224" max="8224" width="7.125" style="232" bestFit="1" customWidth="1"/>
    <col min="8225" max="8448" width="8.625" style="232"/>
    <col min="8449" max="8449" width="2.375" style="232" bestFit="1" customWidth="1"/>
    <col min="8450" max="8450" width="0" style="232" hidden="1" customWidth="1"/>
    <col min="8451" max="8451" width="3" style="232" customWidth="1"/>
    <col min="8452" max="8452" width="18.625" style="232" customWidth="1"/>
    <col min="8453" max="8453" width="4.625" style="232" bestFit="1" customWidth="1"/>
    <col min="8454" max="8454" width="5.625" style="232" bestFit="1" customWidth="1"/>
    <col min="8455" max="8455" width="6.125" style="232" bestFit="1" customWidth="1"/>
    <col min="8456" max="8456" width="5.25" style="232" bestFit="1" customWidth="1"/>
    <col min="8457" max="8457" width="32.125" style="232" customWidth="1"/>
    <col min="8458" max="8458" width="1.25" style="232" customWidth="1"/>
    <col min="8459" max="8459" width="5" style="232" customWidth="1"/>
    <col min="8460" max="8460" width="6.25" style="232" bestFit="1" customWidth="1"/>
    <col min="8461" max="8461" width="5.125" style="232" customWidth="1"/>
    <col min="8462" max="8463" width="5.25" style="232" customWidth="1"/>
    <col min="8464" max="8465" width="5.625" style="232" customWidth="1"/>
    <col min="8466" max="8466" width="1" style="232" customWidth="1"/>
    <col min="8467" max="8471" width="5.375" style="232" customWidth="1"/>
    <col min="8472" max="8472" width="6" style="232" customWidth="1"/>
    <col min="8473" max="8473" width="5.5" style="232" customWidth="1"/>
    <col min="8474" max="8474" width="5.875" style="232" customWidth="1"/>
    <col min="8475" max="8475" width="5.25" style="232" customWidth="1"/>
    <col min="8476" max="8478" width="5.375" style="232" customWidth="1"/>
    <col min="8479" max="8479" width="6.25" style="232" bestFit="1" customWidth="1"/>
    <col min="8480" max="8480" width="7.125" style="232" bestFit="1" customWidth="1"/>
    <col min="8481" max="8704" width="8.625" style="232"/>
    <col min="8705" max="8705" width="2.375" style="232" bestFit="1" customWidth="1"/>
    <col min="8706" max="8706" width="0" style="232" hidden="1" customWidth="1"/>
    <col min="8707" max="8707" width="3" style="232" customWidth="1"/>
    <col min="8708" max="8708" width="18.625" style="232" customWidth="1"/>
    <col min="8709" max="8709" width="4.625" style="232" bestFit="1" customWidth="1"/>
    <col min="8710" max="8710" width="5.625" style="232" bestFit="1" customWidth="1"/>
    <col min="8711" max="8711" width="6.125" style="232" bestFit="1" customWidth="1"/>
    <col min="8712" max="8712" width="5.25" style="232" bestFit="1" customWidth="1"/>
    <col min="8713" max="8713" width="32.125" style="232" customWidth="1"/>
    <col min="8714" max="8714" width="1.25" style="232" customWidth="1"/>
    <col min="8715" max="8715" width="5" style="232" customWidth="1"/>
    <col min="8716" max="8716" width="6.25" style="232" bestFit="1" customWidth="1"/>
    <col min="8717" max="8717" width="5.125" style="232" customWidth="1"/>
    <col min="8718" max="8719" width="5.25" style="232" customWidth="1"/>
    <col min="8720" max="8721" width="5.625" style="232" customWidth="1"/>
    <col min="8722" max="8722" width="1" style="232" customWidth="1"/>
    <col min="8723" max="8727" width="5.375" style="232" customWidth="1"/>
    <col min="8728" max="8728" width="6" style="232" customWidth="1"/>
    <col min="8729" max="8729" width="5.5" style="232" customWidth="1"/>
    <col min="8730" max="8730" width="5.875" style="232" customWidth="1"/>
    <col min="8731" max="8731" width="5.25" style="232" customWidth="1"/>
    <col min="8732" max="8734" width="5.375" style="232" customWidth="1"/>
    <col min="8735" max="8735" width="6.25" style="232" bestFit="1" customWidth="1"/>
    <col min="8736" max="8736" width="7.125" style="232" bestFit="1" customWidth="1"/>
    <col min="8737" max="8960" width="8.625" style="232"/>
    <col min="8961" max="8961" width="2.375" style="232" bestFit="1" customWidth="1"/>
    <col min="8962" max="8962" width="0" style="232" hidden="1" customWidth="1"/>
    <col min="8963" max="8963" width="3" style="232" customWidth="1"/>
    <col min="8964" max="8964" width="18.625" style="232" customWidth="1"/>
    <col min="8965" max="8965" width="4.625" style="232" bestFit="1" customWidth="1"/>
    <col min="8966" max="8966" width="5.625" style="232" bestFit="1" customWidth="1"/>
    <col min="8967" max="8967" width="6.125" style="232" bestFit="1" customWidth="1"/>
    <col min="8968" max="8968" width="5.25" style="232" bestFit="1" customWidth="1"/>
    <col min="8969" max="8969" width="32.125" style="232" customWidth="1"/>
    <col min="8970" max="8970" width="1.25" style="232" customWidth="1"/>
    <col min="8971" max="8971" width="5" style="232" customWidth="1"/>
    <col min="8972" max="8972" width="6.25" style="232" bestFit="1" customWidth="1"/>
    <col min="8973" max="8973" width="5.125" style="232" customWidth="1"/>
    <col min="8974" max="8975" width="5.25" style="232" customWidth="1"/>
    <col min="8976" max="8977" width="5.625" style="232" customWidth="1"/>
    <col min="8978" max="8978" width="1" style="232" customWidth="1"/>
    <col min="8979" max="8983" width="5.375" style="232" customWidth="1"/>
    <col min="8984" max="8984" width="6" style="232" customWidth="1"/>
    <col min="8985" max="8985" width="5.5" style="232" customWidth="1"/>
    <col min="8986" max="8986" width="5.875" style="232" customWidth="1"/>
    <col min="8987" max="8987" width="5.25" style="232" customWidth="1"/>
    <col min="8988" max="8990" width="5.375" style="232" customWidth="1"/>
    <col min="8991" max="8991" width="6.25" style="232" bestFit="1" customWidth="1"/>
    <col min="8992" max="8992" width="7.125" style="232" bestFit="1" customWidth="1"/>
    <col min="8993" max="9216" width="8.625" style="232"/>
    <col min="9217" max="9217" width="2.375" style="232" bestFit="1" customWidth="1"/>
    <col min="9218" max="9218" width="0" style="232" hidden="1" customWidth="1"/>
    <col min="9219" max="9219" width="3" style="232" customWidth="1"/>
    <col min="9220" max="9220" width="18.625" style="232" customWidth="1"/>
    <col min="9221" max="9221" width="4.625" style="232" bestFit="1" customWidth="1"/>
    <col min="9222" max="9222" width="5.625" style="232" bestFit="1" customWidth="1"/>
    <col min="9223" max="9223" width="6.125" style="232" bestFit="1" customWidth="1"/>
    <col min="9224" max="9224" width="5.25" style="232" bestFit="1" customWidth="1"/>
    <col min="9225" max="9225" width="32.125" style="232" customWidth="1"/>
    <col min="9226" max="9226" width="1.25" style="232" customWidth="1"/>
    <col min="9227" max="9227" width="5" style="232" customWidth="1"/>
    <col min="9228" max="9228" width="6.25" style="232" bestFit="1" customWidth="1"/>
    <col min="9229" max="9229" width="5.125" style="232" customWidth="1"/>
    <col min="9230" max="9231" width="5.25" style="232" customWidth="1"/>
    <col min="9232" max="9233" width="5.625" style="232" customWidth="1"/>
    <col min="9234" max="9234" width="1" style="232" customWidth="1"/>
    <col min="9235" max="9239" width="5.375" style="232" customWidth="1"/>
    <col min="9240" max="9240" width="6" style="232" customWidth="1"/>
    <col min="9241" max="9241" width="5.5" style="232" customWidth="1"/>
    <col min="9242" max="9242" width="5.875" style="232" customWidth="1"/>
    <col min="9243" max="9243" width="5.25" style="232" customWidth="1"/>
    <col min="9244" max="9246" width="5.375" style="232" customWidth="1"/>
    <col min="9247" max="9247" width="6.25" style="232" bestFit="1" customWidth="1"/>
    <col min="9248" max="9248" width="7.125" style="232" bestFit="1" customWidth="1"/>
    <col min="9249" max="9472" width="8.625" style="232"/>
    <col min="9473" max="9473" width="2.375" style="232" bestFit="1" customWidth="1"/>
    <col min="9474" max="9474" width="0" style="232" hidden="1" customWidth="1"/>
    <col min="9475" max="9475" width="3" style="232" customWidth="1"/>
    <col min="9476" max="9476" width="18.625" style="232" customWidth="1"/>
    <col min="9477" max="9477" width="4.625" style="232" bestFit="1" customWidth="1"/>
    <col min="9478" max="9478" width="5.625" style="232" bestFit="1" customWidth="1"/>
    <col min="9479" max="9479" width="6.125" style="232" bestFit="1" customWidth="1"/>
    <col min="9480" max="9480" width="5.25" style="232" bestFit="1" customWidth="1"/>
    <col min="9481" max="9481" width="32.125" style="232" customWidth="1"/>
    <col min="9482" max="9482" width="1.25" style="232" customWidth="1"/>
    <col min="9483" max="9483" width="5" style="232" customWidth="1"/>
    <col min="9484" max="9484" width="6.25" style="232" bestFit="1" customWidth="1"/>
    <col min="9485" max="9485" width="5.125" style="232" customWidth="1"/>
    <col min="9486" max="9487" width="5.25" style="232" customWidth="1"/>
    <col min="9488" max="9489" width="5.625" style="232" customWidth="1"/>
    <col min="9490" max="9490" width="1" style="232" customWidth="1"/>
    <col min="9491" max="9495" width="5.375" style="232" customWidth="1"/>
    <col min="9496" max="9496" width="6" style="232" customWidth="1"/>
    <col min="9497" max="9497" width="5.5" style="232" customWidth="1"/>
    <col min="9498" max="9498" width="5.875" style="232" customWidth="1"/>
    <col min="9499" max="9499" width="5.25" style="232" customWidth="1"/>
    <col min="9500" max="9502" width="5.375" style="232" customWidth="1"/>
    <col min="9503" max="9503" width="6.25" style="232" bestFit="1" customWidth="1"/>
    <col min="9504" max="9504" width="7.125" style="232" bestFit="1" customWidth="1"/>
    <col min="9505" max="9728" width="8.625" style="232"/>
    <col min="9729" max="9729" width="2.375" style="232" bestFit="1" customWidth="1"/>
    <col min="9730" max="9730" width="0" style="232" hidden="1" customWidth="1"/>
    <col min="9731" max="9731" width="3" style="232" customWidth="1"/>
    <col min="9732" max="9732" width="18.625" style="232" customWidth="1"/>
    <col min="9733" max="9733" width="4.625" style="232" bestFit="1" customWidth="1"/>
    <col min="9734" max="9734" width="5.625" style="232" bestFit="1" customWidth="1"/>
    <col min="9735" max="9735" width="6.125" style="232" bestFit="1" customWidth="1"/>
    <col min="9736" max="9736" width="5.25" style="232" bestFit="1" customWidth="1"/>
    <col min="9737" max="9737" width="32.125" style="232" customWidth="1"/>
    <col min="9738" max="9738" width="1.25" style="232" customWidth="1"/>
    <col min="9739" max="9739" width="5" style="232" customWidth="1"/>
    <col min="9740" max="9740" width="6.25" style="232" bestFit="1" customWidth="1"/>
    <col min="9741" max="9741" width="5.125" style="232" customWidth="1"/>
    <col min="9742" max="9743" width="5.25" style="232" customWidth="1"/>
    <col min="9744" max="9745" width="5.625" style="232" customWidth="1"/>
    <col min="9746" max="9746" width="1" style="232" customWidth="1"/>
    <col min="9747" max="9751" width="5.375" style="232" customWidth="1"/>
    <col min="9752" max="9752" width="6" style="232" customWidth="1"/>
    <col min="9753" max="9753" width="5.5" style="232" customWidth="1"/>
    <col min="9754" max="9754" width="5.875" style="232" customWidth="1"/>
    <col min="9755" max="9755" width="5.25" style="232" customWidth="1"/>
    <col min="9756" max="9758" width="5.375" style="232" customWidth="1"/>
    <col min="9759" max="9759" width="6.25" style="232" bestFit="1" customWidth="1"/>
    <col min="9760" max="9760" width="7.125" style="232" bestFit="1" customWidth="1"/>
    <col min="9761" max="9984" width="8.625" style="232"/>
    <col min="9985" max="9985" width="2.375" style="232" bestFit="1" customWidth="1"/>
    <col min="9986" max="9986" width="0" style="232" hidden="1" customWidth="1"/>
    <col min="9987" max="9987" width="3" style="232" customWidth="1"/>
    <col min="9988" max="9988" width="18.625" style="232" customWidth="1"/>
    <col min="9989" max="9989" width="4.625" style="232" bestFit="1" customWidth="1"/>
    <col min="9990" max="9990" width="5.625" style="232" bestFit="1" customWidth="1"/>
    <col min="9991" max="9991" width="6.125" style="232" bestFit="1" customWidth="1"/>
    <col min="9992" max="9992" width="5.25" style="232" bestFit="1" customWidth="1"/>
    <col min="9993" max="9993" width="32.125" style="232" customWidth="1"/>
    <col min="9994" max="9994" width="1.25" style="232" customWidth="1"/>
    <col min="9995" max="9995" width="5" style="232" customWidth="1"/>
    <col min="9996" max="9996" width="6.25" style="232" bestFit="1" customWidth="1"/>
    <col min="9997" max="9997" width="5.125" style="232" customWidth="1"/>
    <col min="9998" max="9999" width="5.25" style="232" customWidth="1"/>
    <col min="10000" max="10001" width="5.625" style="232" customWidth="1"/>
    <col min="10002" max="10002" width="1" style="232" customWidth="1"/>
    <col min="10003" max="10007" width="5.375" style="232" customWidth="1"/>
    <col min="10008" max="10008" width="6" style="232" customWidth="1"/>
    <col min="10009" max="10009" width="5.5" style="232" customWidth="1"/>
    <col min="10010" max="10010" width="5.875" style="232" customWidth="1"/>
    <col min="10011" max="10011" width="5.25" style="232" customWidth="1"/>
    <col min="10012" max="10014" width="5.375" style="232" customWidth="1"/>
    <col min="10015" max="10015" width="6.25" style="232" bestFit="1" customWidth="1"/>
    <col min="10016" max="10016" width="7.125" style="232" bestFit="1" customWidth="1"/>
    <col min="10017" max="10240" width="8.625" style="232"/>
    <col min="10241" max="10241" width="2.375" style="232" bestFit="1" customWidth="1"/>
    <col min="10242" max="10242" width="0" style="232" hidden="1" customWidth="1"/>
    <col min="10243" max="10243" width="3" style="232" customWidth="1"/>
    <col min="10244" max="10244" width="18.625" style="232" customWidth="1"/>
    <col min="10245" max="10245" width="4.625" style="232" bestFit="1" customWidth="1"/>
    <col min="10246" max="10246" width="5.625" style="232" bestFit="1" customWidth="1"/>
    <col min="10247" max="10247" width="6.125" style="232" bestFit="1" customWidth="1"/>
    <col min="10248" max="10248" width="5.25" style="232" bestFit="1" customWidth="1"/>
    <col min="10249" max="10249" width="32.125" style="232" customWidth="1"/>
    <col min="10250" max="10250" width="1.25" style="232" customWidth="1"/>
    <col min="10251" max="10251" width="5" style="232" customWidth="1"/>
    <col min="10252" max="10252" width="6.25" style="232" bestFit="1" customWidth="1"/>
    <col min="10253" max="10253" width="5.125" style="232" customWidth="1"/>
    <col min="10254" max="10255" width="5.25" style="232" customWidth="1"/>
    <col min="10256" max="10257" width="5.625" style="232" customWidth="1"/>
    <col min="10258" max="10258" width="1" style="232" customWidth="1"/>
    <col min="10259" max="10263" width="5.375" style="232" customWidth="1"/>
    <col min="10264" max="10264" width="6" style="232" customWidth="1"/>
    <col min="10265" max="10265" width="5.5" style="232" customWidth="1"/>
    <col min="10266" max="10266" width="5.875" style="232" customWidth="1"/>
    <col min="10267" max="10267" width="5.25" style="232" customWidth="1"/>
    <col min="10268" max="10270" width="5.375" style="232" customWidth="1"/>
    <col min="10271" max="10271" width="6.25" style="232" bestFit="1" customWidth="1"/>
    <col min="10272" max="10272" width="7.125" style="232" bestFit="1" customWidth="1"/>
    <col min="10273" max="10496" width="8.625" style="232"/>
    <col min="10497" max="10497" width="2.375" style="232" bestFit="1" customWidth="1"/>
    <col min="10498" max="10498" width="0" style="232" hidden="1" customWidth="1"/>
    <col min="10499" max="10499" width="3" style="232" customWidth="1"/>
    <col min="10500" max="10500" width="18.625" style="232" customWidth="1"/>
    <col min="10501" max="10501" width="4.625" style="232" bestFit="1" customWidth="1"/>
    <col min="10502" max="10502" width="5.625" style="232" bestFit="1" customWidth="1"/>
    <col min="10503" max="10503" width="6.125" style="232" bestFit="1" customWidth="1"/>
    <col min="10504" max="10504" width="5.25" style="232" bestFit="1" customWidth="1"/>
    <col min="10505" max="10505" width="32.125" style="232" customWidth="1"/>
    <col min="10506" max="10506" width="1.25" style="232" customWidth="1"/>
    <col min="10507" max="10507" width="5" style="232" customWidth="1"/>
    <col min="10508" max="10508" width="6.25" style="232" bestFit="1" customWidth="1"/>
    <col min="10509" max="10509" width="5.125" style="232" customWidth="1"/>
    <col min="10510" max="10511" width="5.25" style="232" customWidth="1"/>
    <col min="10512" max="10513" width="5.625" style="232" customWidth="1"/>
    <col min="10514" max="10514" width="1" style="232" customWidth="1"/>
    <col min="10515" max="10519" width="5.375" style="232" customWidth="1"/>
    <col min="10520" max="10520" width="6" style="232" customWidth="1"/>
    <col min="10521" max="10521" width="5.5" style="232" customWidth="1"/>
    <col min="10522" max="10522" width="5.875" style="232" customWidth="1"/>
    <col min="10523" max="10523" width="5.25" style="232" customWidth="1"/>
    <col min="10524" max="10526" width="5.375" style="232" customWidth="1"/>
    <col min="10527" max="10527" width="6.25" style="232" bestFit="1" customWidth="1"/>
    <col min="10528" max="10528" width="7.125" style="232" bestFit="1" customWidth="1"/>
    <col min="10529" max="10752" width="8.625" style="232"/>
    <col min="10753" max="10753" width="2.375" style="232" bestFit="1" customWidth="1"/>
    <col min="10754" max="10754" width="0" style="232" hidden="1" customWidth="1"/>
    <col min="10755" max="10755" width="3" style="232" customWidth="1"/>
    <col min="10756" max="10756" width="18.625" style="232" customWidth="1"/>
    <col min="10757" max="10757" width="4.625" style="232" bestFit="1" customWidth="1"/>
    <col min="10758" max="10758" width="5.625" style="232" bestFit="1" customWidth="1"/>
    <col min="10759" max="10759" width="6.125" style="232" bestFit="1" customWidth="1"/>
    <col min="10760" max="10760" width="5.25" style="232" bestFit="1" customWidth="1"/>
    <col min="10761" max="10761" width="32.125" style="232" customWidth="1"/>
    <col min="10762" max="10762" width="1.25" style="232" customWidth="1"/>
    <col min="10763" max="10763" width="5" style="232" customWidth="1"/>
    <col min="10764" max="10764" width="6.25" style="232" bestFit="1" customWidth="1"/>
    <col min="10765" max="10765" width="5.125" style="232" customWidth="1"/>
    <col min="10766" max="10767" width="5.25" style="232" customWidth="1"/>
    <col min="10768" max="10769" width="5.625" style="232" customWidth="1"/>
    <col min="10770" max="10770" width="1" style="232" customWidth="1"/>
    <col min="10771" max="10775" width="5.375" style="232" customWidth="1"/>
    <col min="10776" max="10776" width="6" style="232" customWidth="1"/>
    <col min="10777" max="10777" width="5.5" style="232" customWidth="1"/>
    <col min="10778" max="10778" width="5.875" style="232" customWidth="1"/>
    <col min="10779" max="10779" width="5.25" style="232" customWidth="1"/>
    <col min="10780" max="10782" width="5.375" style="232" customWidth="1"/>
    <col min="10783" max="10783" width="6.25" style="232" bestFit="1" customWidth="1"/>
    <col min="10784" max="10784" width="7.125" style="232" bestFit="1" customWidth="1"/>
    <col min="10785" max="11008" width="8.625" style="232"/>
    <col min="11009" max="11009" width="2.375" style="232" bestFit="1" customWidth="1"/>
    <col min="11010" max="11010" width="0" style="232" hidden="1" customWidth="1"/>
    <col min="11011" max="11011" width="3" style="232" customWidth="1"/>
    <col min="11012" max="11012" width="18.625" style="232" customWidth="1"/>
    <col min="11013" max="11013" width="4.625" style="232" bestFit="1" customWidth="1"/>
    <col min="11014" max="11014" width="5.625" style="232" bestFit="1" customWidth="1"/>
    <col min="11015" max="11015" width="6.125" style="232" bestFit="1" customWidth="1"/>
    <col min="11016" max="11016" width="5.25" style="232" bestFit="1" customWidth="1"/>
    <col min="11017" max="11017" width="32.125" style="232" customWidth="1"/>
    <col min="11018" max="11018" width="1.25" style="232" customWidth="1"/>
    <col min="11019" max="11019" width="5" style="232" customWidth="1"/>
    <col min="11020" max="11020" width="6.25" style="232" bestFit="1" customWidth="1"/>
    <col min="11021" max="11021" width="5.125" style="232" customWidth="1"/>
    <col min="11022" max="11023" width="5.25" style="232" customWidth="1"/>
    <col min="11024" max="11025" width="5.625" style="232" customWidth="1"/>
    <col min="11026" max="11026" width="1" style="232" customWidth="1"/>
    <col min="11027" max="11031" width="5.375" style="232" customWidth="1"/>
    <col min="11032" max="11032" width="6" style="232" customWidth="1"/>
    <col min="11033" max="11033" width="5.5" style="232" customWidth="1"/>
    <col min="11034" max="11034" width="5.875" style="232" customWidth="1"/>
    <col min="11035" max="11035" width="5.25" style="232" customWidth="1"/>
    <col min="11036" max="11038" width="5.375" style="232" customWidth="1"/>
    <col min="11039" max="11039" width="6.25" style="232" bestFit="1" customWidth="1"/>
    <col min="11040" max="11040" width="7.125" style="232" bestFit="1" customWidth="1"/>
    <col min="11041" max="11264" width="8.625" style="232"/>
    <col min="11265" max="11265" width="2.375" style="232" bestFit="1" customWidth="1"/>
    <col min="11266" max="11266" width="0" style="232" hidden="1" customWidth="1"/>
    <col min="11267" max="11267" width="3" style="232" customWidth="1"/>
    <col min="11268" max="11268" width="18.625" style="232" customWidth="1"/>
    <col min="11269" max="11269" width="4.625" style="232" bestFit="1" customWidth="1"/>
    <col min="11270" max="11270" width="5.625" style="232" bestFit="1" customWidth="1"/>
    <col min="11271" max="11271" width="6.125" style="232" bestFit="1" customWidth="1"/>
    <col min="11272" max="11272" width="5.25" style="232" bestFit="1" customWidth="1"/>
    <col min="11273" max="11273" width="32.125" style="232" customWidth="1"/>
    <col min="11274" max="11274" width="1.25" style="232" customWidth="1"/>
    <col min="11275" max="11275" width="5" style="232" customWidth="1"/>
    <col min="11276" max="11276" width="6.25" style="232" bestFit="1" customWidth="1"/>
    <col min="11277" max="11277" width="5.125" style="232" customWidth="1"/>
    <col min="11278" max="11279" width="5.25" style="232" customWidth="1"/>
    <col min="11280" max="11281" width="5.625" style="232" customWidth="1"/>
    <col min="11282" max="11282" width="1" style="232" customWidth="1"/>
    <col min="11283" max="11287" width="5.375" style="232" customWidth="1"/>
    <col min="11288" max="11288" width="6" style="232" customWidth="1"/>
    <col min="11289" max="11289" width="5.5" style="232" customWidth="1"/>
    <col min="11290" max="11290" width="5.875" style="232" customWidth="1"/>
    <col min="11291" max="11291" width="5.25" style="232" customWidth="1"/>
    <col min="11292" max="11294" width="5.375" style="232" customWidth="1"/>
    <col min="11295" max="11295" width="6.25" style="232" bestFit="1" customWidth="1"/>
    <col min="11296" max="11296" width="7.125" style="232" bestFit="1" customWidth="1"/>
    <col min="11297" max="11520" width="8.625" style="232"/>
    <col min="11521" max="11521" width="2.375" style="232" bestFit="1" customWidth="1"/>
    <col min="11522" max="11522" width="0" style="232" hidden="1" customWidth="1"/>
    <col min="11523" max="11523" width="3" style="232" customWidth="1"/>
    <col min="11524" max="11524" width="18.625" style="232" customWidth="1"/>
    <col min="11525" max="11525" width="4.625" style="232" bestFit="1" customWidth="1"/>
    <col min="11526" max="11526" width="5.625" style="232" bestFit="1" customWidth="1"/>
    <col min="11527" max="11527" width="6.125" style="232" bestFit="1" customWidth="1"/>
    <col min="11528" max="11528" width="5.25" style="232" bestFit="1" customWidth="1"/>
    <col min="11529" max="11529" width="32.125" style="232" customWidth="1"/>
    <col min="11530" max="11530" width="1.25" style="232" customWidth="1"/>
    <col min="11531" max="11531" width="5" style="232" customWidth="1"/>
    <col min="11532" max="11532" width="6.25" style="232" bestFit="1" customWidth="1"/>
    <col min="11533" max="11533" width="5.125" style="232" customWidth="1"/>
    <col min="11534" max="11535" width="5.25" style="232" customWidth="1"/>
    <col min="11536" max="11537" width="5.625" style="232" customWidth="1"/>
    <col min="11538" max="11538" width="1" style="232" customWidth="1"/>
    <col min="11539" max="11543" width="5.375" style="232" customWidth="1"/>
    <col min="11544" max="11544" width="6" style="232" customWidth="1"/>
    <col min="11545" max="11545" width="5.5" style="232" customWidth="1"/>
    <col min="11546" max="11546" width="5.875" style="232" customWidth="1"/>
    <col min="11547" max="11547" width="5.25" style="232" customWidth="1"/>
    <col min="11548" max="11550" width="5.375" style="232" customWidth="1"/>
    <col min="11551" max="11551" width="6.25" style="232" bestFit="1" customWidth="1"/>
    <col min="11552" max="11552" width="7.125" style="232" bestFit="1" customWidth="1"/>
    <col min="11553" max="11776" width="8.625" style="232"/>
    <col min="11777" max="11777" width="2.375" style="232" bestFit="1" customWidth="1"/>
    <col min="11778" max="11778" width="0" style="232" hidden="1" customWidth="1"/>
    <col min="11779" max="11779" width="3" style="232" customWidth="1"/>
    <col min="11780" max="11780" width="18.625" style="232" customWidth="1"/>
    <col min="11781" max="11781" width="4.625" style="232" bestFit="1" customWidth="1"/>
    <col min="11782" max="11782" width="5.625" style="232" bestFit="1" customWidth="1"/>
    <col min="11783" max="11783" width="6.125" style="232" bestFit="1" customWidth="1"/>
    <col min="11784" max="11784" width="5.25" style="232" bestFit="1" customWidth="1"/>
    <col min="11785" max="11785" width="32.125" style="232" customWidth="1"/>
    <col min="11786" max="11786" width="1.25" style="232" customWidth="1"/>
    <col min="11787" max="11787" width="5" style="232" customWidth="1"/>
    <col min="11788" max="11788" width="6.25" style="232" bestFit="1" customWidth="1"/>
    <col min="11789" max="11789" width="5.125" style="232" customWidth="1"/>
    <col min="11790" max="11791" width="5.25" style="232" customWidth="1"/>
    <col min="11792" max="11793" width="5.625" style="232" customWidth="1"/>
    <col min="11794" max="11794" width="1" style="232" customWidth="1"/>
    <col min="11795" max="11799" width="5.375" style="232" customWidth="1"/>
    <col min="11800" max="11800" width="6" style="232" customWidth="1"/>
    <col min="11801" max="11801" width="5.5" style="232" customWidth="1"/>
    <col min="11802" max="11802" width="5.875" style="232" customWidth="1"/>
    <col min="11803" max="11803" width="5.25" style="232" customWidth="1"/>
    <col min="11804" max="11806" width="5.375" style="232" customWidth="1"/>
    <col min="11807" max="11807" width="6.25" style="232" bestFit="1" customWidth="1"/>
    <col min="11808" max="11808" width="7.125" style="232" bestFit="1" customWidth="1"/>
    <col min="11809" max="12032" width="8.625" style="232"/>
    <col min="12033" max="12033" width="2.375" style="232" bestFit="1" customWidth="1"/>
    <col min="12034" max="12034" width="0" style="232" hidden="1" customWidth="1"/>
    <col min="12035" max="12035" width="3" style="232" customWidth="1"/>
    <col min="12036" max="12036" width="18.625" style="232" customWidth="1"/>
    <col min="12037" max="12037" width="4.625" style="232" bestFit="1" customWidth="1"/>
    <col min="12038" max="12038" width="5.625" style="232" bestFit="1" customWidth="1"/>
    <col min="12039" max="12039" width="6.125" style="232" bestFit="1" customWidth="1"/>
    <col min="12040" max="12040" width="5.25" style="232" bestFit="1" customWidth="1"/>
    <col min="12041" max="12041" width="32.125" style="232" customWidth="1"/>
    <col min="12042" max="12042" width="1.25" style="232" customWidth="1"/>
    <col min="12043" max="12043" width="5" style="232" customWidth="1"/>
    <col min="12044" max="12044" width="6.25" style="232" bestFit="1" customWidth="1"/>
    <col min="12045" max="12045" width="5.125" style="232" customWidth="1"/>
    <col min="12046" max="12047" width="5.25" style="232" customWidth="1"/>
    <col min="12048" max="12049" width="5.625" style="232" customWidth="1"/>
    <col min="12050" max="12050" width="1" style="232" customWidth="1"/>
    <col min="12051" max="12055" width="5.375" style="232" customWidth="1"/>
    <col min="12056" max="12056" width="6" style="232" customWidth="1"/>
    <col min="12057" max="12057" width="5.5" style="232" customWidth="1"/>
    <col min="12058" max="12058" width="5.875" style="232" customWidth="1"/>
    <col min="12059" max="12059" width="5.25" style="232" customWidth="1"/>
    <col min="12060" max="12062" width="5.375" style="232" customWidth="1"/>
    <col min="12063" max="12063" width="6.25" style="232" bestFit="1" customWidth="1"/>
    <col min="12064" max="12064" width="7.125" style="232" bestFit="1" customWidth="1"/>
    <col min="12065" max="12288" width="8.625" style="232"/>
    <col min="12289" max="12289" width="2.375" style="232" bestFit="1" customWidth="1"/>
    <col min="12290" max="12290" width="0" style="232" hidden="1" customWidth="1"/>
    <col min="12291" max="12291" width="3" style="232" customWidth="1"/>
    <col min="12292" max="12292" width="18.625" style="232" customWidth="1"/>
    <col min="12293" max="12293" width="4.625" style="232" bestFit="1" customWidth="1"/>
    <col min="12294" max="12294" width="5.625" style="232" bestFit="1" customWidth="1"/>
    <col min="12295" max="12295" width="6.125" style="232" bestFit="1" customWidth="1"/>
    <col min="12296" max="12296" width="5.25" style="232" bestFit="1" customWidth="1"/>
    <col min="12297" max="12297" width="32.125" style="232" customWidth="1"/>
    <col min="12298" max="12298" width="1.25" style="232" customWidth="1"/>
    <col min="12299" max="12299" width="5" style="232" customWidth="1"/>
    <col min="12300" max="12300" width="6.25" style="232" bestFit="1" customWidth="1"/>
    <col min="12301" max="12301" width="5.125" style="232" customWidth="1"/>
    <col min="12302" max="12303" width="5.25" style="232" customWidth="1"/>
    <col min="12304" max="12305" width="5.625" style="232" customWidth="1"/>
    <col min="12306" max="12306" width="1" style="232" customWidth="1"/>
    <col min="12307" max="12311" width="5.375" style="232" customWidth="1"/>
    <col min="12312" max="12312" width="6" style="232" customWidth="1"/>
    <col min="12313" max="12313" width="5.5" style="232" customWidth="1"/>
    <col min="12314" max="12314" width="5.875" style="232" customWidth="1"/>
    <col min="12315" max="12315" width="5.25" style="232" customWidth="1"/>
    <col min="12316" max="12318" width="5.375" style="232" customWidth="1"/>
    <col min="12319" max="12319" width="6.25" style="232" bestFit="1" customWidth="1"/>
    <col min="12320" max="12320" width="7.125" style="232" bestFit="1" customWidth="1"/>
    <col min="12321" max="12544" width="8.625" style="232"/>
    <col min="12545" max="12545" width="2.375" style="232" bestFit="1" customWidth="1"/>
    <col min="12546" max="12546" width="0" style="232" hidden="1" customWidth="1"/>
    <col min="12547" max="12547" width="3" style="232" customWidth="1"/>
    <col min="12548" max="12548" width="18.625" style="232" customWidth="1"/>
    <col min="12549" max="12549" width="4.625" style="232" bestFit="1" customWidth="1"/>
    <col min="12550" max="12550" width="5.625" style="232" bestFit="1" customWidth="1"/>
    <col min="12551" max="12551" width="6.125" style="232" bestFit="1" customWidth="1"/>
    <col min="12552" max="12552" width="5.25" style="232" bestFit="1" customWidth="1"/>
    <col min="12553" max="12553" width="32.125" style="232" customWidth="1"/>
    <col min="12554" max="12554" width="1.25" style="232" customWidth="1"/>
    <col min="12555" max="12555" width="5" style="232" customWidth="1"/>
    <col min="12556" max="12556" width="6.25" style="232" bestFit="1" customWidth="1"/>
    <col min="12557" max="12557" width="5.125" style="232" customWidth="1"/>
    <col min="12558" max="12559" width="5.25" style="232" customWidth="1"/>
    <col min="12560" max="12561" width="5.625" style="232" customWidth="1"/>
    <col min="12562" max="12562" width="1" style="232" customWidth="1"/>
    <col min="12563" max="12567" width="5.375" style="232" customWidth="1"/>
    <col min="12568" max="12568" width="6" style="232" customWidth="1"/>
    <col min="12569" max="12569" width="5.5" style="232" customWidth="1"/>
    <col min="12570" max="12570" width="5.875" style="232" customWidth="1"/>
    <col min="12571" max="12571" width="5.25" style="232" customWidth="1"/>
    <col min="12572" max="12574" width="5.375" style="232" customWidth="1"/>
    <col min="12575" max="12575" width="6.25" style="232" bestFit="1" customWidth="1"/>
    <col min="12576" max="12576" width="7.125" style="232" bestFit="1" customWidth="1"/>
    <col min="12577" max="12800" width="8.625" style="232"/>
    <col min="12801" max="12801" width="2.375" style="232" bestFit="1" customWidth="1"/>
    <col min="12802" max="12802" width="0" style="232" hidden="1" customWidth="1"/>
    <col min="12803" max="12803" width="3" style="232" customWidth="1"/>
    <col min="12804" max="12804" width="18.625" style="232" customWidth="1"/>
    <col min="12805" max="12805" width="4.625" style="232" bestFit="1" customWidth="1"/>
    <col min="12806" max="12806" width="5.625" style="232" bestFit="1" customWidth="1"/>
    <col min="12807" max="12807" width="6.125" style="232" bestFit="1" customWidth="1"/>
    <col min="12808" max="12808" width="5.25" style="232" bestFit="1" customWidth="1"/>
    <col min="12809" max="12809" width="32.125" style="232" customWidth="1"/>
    <col min="12810" max="12810" width="1.25" style="232" customWidth="1"/>
    <col min="12811" max="12811" width="5" style="232" customWidth="1"/>
    <col min="12812" max="12812" width="6.25" style="232" bestFit="1" customWidth="1"/>
    <col min="12813" max="12813" width="5.125" style="232" customWidth="1"/>
    <col min="12814" max="12815" width="5.25" style="232" customWidth="1"/>
    <col min="12816" max="12817" width="5.625" style="232" customWidth="1"/>
    <col min="12818" max="12818" width="1" style="232" customWidth="1"/>
    <col min="12819" max="12823" width="5.375" style="232" customWidth="1"/>
    <col min="12824" max="12824" width="6" style="232" customWidth="1"/>
    <col min="12825" max="12825" width="5.5" style="232" customWidth="1"/>
    <col min="12826" max="12826" width="5.875" style="232" customWidth="1"/>
    <col min="12827" max="12827" width="5.25" style="232" customWidth="1"/>
    <col min="12828" max="12830" width="5.375" style="232" customWidth="1"/>
    <col min="12831" max="12831" width="6.25" style="232" bestFit="1" customWidth="1"/>
    <col min="12832" max="12832" width="7.125" style="232" bestFit="1" customWidth="1"/>
    <col min="12833" max="13056" width="8.625" style="232"/>
    <col min="13057" max="13057" width="2.375" style="232" bestFit="1" customWidth="1"/>
    <col min="13058" max="13058" width="0" style="232" hidden="1" customWidth="1"/>
    <col min="13059" max="13059" width="3" style="232" customWidth="1"/>
    <col min="13060" max="13060" width="18.625" style="232" customWidth="1"/>
    <col min="13061" max="13061" width="4.625" style="232" bestFit="1" customWidth="1"/>
    <col min="13062" max="13062" width="5.625" style="232" bestFit="1" customWidth="1"/>
    <col min="13063" max="13063" width="6.125" style="232" bestFit="1" customWidth="1"/>
    <col min="13064" max="13064" width="5.25" style="232" bestFit="1" customWidth="1"/>
    <col min="13065" max="13065" width="32.125" style="232" customWidth="1"/>
    <col min="13066" max="13066" width="1.25" style="232" customWidth="1"/>
    <col min="13067" max="13067" width="5" style="232" customWidth="1"/>
    <col min="13068" max="13068" width="6.25" style="232" bestFit="1" customWidth="1"/>
    <col min="13069" max="13069" width="5.125" style="232" customWidth="1"/>
    <col min="13070" max="13071" width="5.25" style="232" customWidth="1"/>
    <col min="13072" max="13073" width="5.625" style="232" customWidth="1"/>
    <col min="13074" max="13074" width="1" style="232" customWidth="1"/>
    <col min="13075" max="13079" width="5.375" style="232" customWidth="1"/>
    <col min="13080" max="13080" width="6" style="232" customWidth="1"/>
    <col min="13081" max="13081" width="5.5" style="232" customWidth="1"/>
    <col min="13082" max="13082" width="5.875" style="232" customWidth="1"/>
    <col min="13083" max="13083" width="5.25" style="232" customWidth="1"/>
    <col min="13084" max="13086" width="5.375" style="232" customWidth="1"/>
    <col min="13087" max="13087" width="6.25" style="232" bestFit="1" customWidth="1"/>
    <col min="13088" max="13088" width="7.125" style="232" bestFit="1" customWidth="1"/>
    <col min="13089" max="13312" width="8.625" style="232"/>
    <col min="13313" max="13313" width="2.375" style="232" bestFit="1" customWidth="1"/>
    <col min="13314" max="13314" width="0" style="232" hidden="1" customWidth="1"/>
    <col min="13315" max="13315" width="3" style="232" customWidth="1"/>
    <col min="13316" max="13316" width="18.625" style="232" customWidth="1"/>
    <col min="13317" max="13317" width="4.625" style="232" bestFit="1" customWidth="1"/>
    <col min="13318" max="13318" width="5.625" style="232" bestFit="1" customWidth="1"/>
    <col min="13319" max="13319" width="6.125" style="232" bestFit="1" customWidth="1"/>
    <col min="13320" max="13320" width="5.25" style="232" bestFit="1" customWidth="1"/>
    <col min="13321" max="13321" width="32.125" style="232" customWidth="1"/>
    <col min="13322" max="13322" width="1.25" style="232" customWidth="1"/>
    <col min="13323" max="13323" width="5" style="232" customWidth="1"/>
    <col min="13324" max="13324" width="6.25" style="232" bestFit="1" customWidth="1"/>
    <col min="13325" max="13325" width="5.125" style="232" customWidth="1"/>
    <col min="13326" max="13327" width="5.25" style="232" customWidth="1"/>
    <col min="13328" max="13329" width="5.625" style="232" customWidth="1"/>
    <col min="13330" max="13330" width="1" style="232" customWidth="1"/>
    <col min="13331" max="13335" width="5.375" style="232" customWidth="1"/>
    <col min="13336" max="13336" width="6" style="232" customWidth="1"/>
    <col min="13337" max="13337" width="5.5" style="232" customWidth="1"/>
    <col min="13338" max="13338" width="5.875" style="232" customWidth="1"/>
    <col min="13339" max="13339" width="5.25" style="232" customWidth="1"/>
    <col min="13340" max="13342" width="5.375" style="232" customWidth="1"/>
    <col min="13343" max="13343" width="6.25" style="232" bestFit="1" customWidth="1"/>
    <col min="13344" max="13344" width="7.125" style="232" bestFit="1" customWidth="1"/>
    <col min="13345" max="13568" width="8.625" style="232"/>
    <col min="13569" max="13569" width="2.375" style="232" bestFit="1" customWidth="1"/>
    <col min="13570" max="13570" width="0" style="232" hidden="1" customWidth="1"/>
    <col min="13571" max="13571" width="3" style="232" customWidth="1"/>
    <col min="13572" max="13572" width="18.625" style="232" customWidth="1"/>
    <col min="13573" max="13573" width="4.625" style="232" bestFit="1" customWidth="1"/>
    <col min="13574" max="13574" width="5.625" style="232" bestFit="1" customWidth="1"/>
    <col min="13575" max="13575" width="6.125" style="232" bestFit="1" customWidth="1"/>
    <col min="13576" max="13576" width="5.25" style="232" bestFit="1" customWidth="1"/>
    <col min="13577" max="13577" width="32.125" style="232" customWidth="1"/>
    <col min="13578" max="13578" width="1.25" style="232" customWidth="1"/>
    <col min="13579" max="13579" width="5" style="232" customWidth="1"/>
    <col min="13580" max="13580" width="6.25" style="232" bestFit="1" customWidth="1"/>
    <col min="13581" max="13581" width="5.125" style="232" customWidth="1"/>
    <col min="13582" max="13583" width="5.25" style="232" customWidth="1"/>
    <col min="13584" max="13585" width="5.625" style="232" customWidth="1"/>
    <col min="13586" max="13586" width="1" style="232" customWidth="1"/>
    <col min="13587" max="13591" width="5.375" style="232" customWidth="1"/>
    <col min="13592" max="13592" width="6" style="232" customWidth="1"/>
    <col min="13593" max="13593" width="5.5" style="232" customWidth="1"/>
    <col min="13594" max="13594" width="5.875" style="232" customWidth="1"/>
    <col min="13595" max="13595" width="5.25" style="232" customWidth="1"/>
    <col min="13596" max="13598" width="5.375" style="232" customWidth="1"/>
    <col min="13599" max="13599" width="6.25" style="232" bestFit="1" customWidth="1"/>
    <col min="13600" max="13600" width="7.125" style="232" bestFit="1" customWidth="1"/>
    <col min="13601" max="13824" width="8.625" style="232"/>
    <col min="13825" max="13825" width="2.375" style="232" bestFit="1" customWidth="1"/>
    <col min="13826" max="13826" width="0" style="232" hidden="1" customWidth="1"/>
    <col min="13827" max="13827" width="3" style="232" customWidth="1"/>
    <col min="13828" max="13828" width="18.625" style="232" customWidth="1"/>
    <col min="13829" max="13829" width="4.625" style="232" bestFit="1" customWidth="1"/>
    <col min="13830" max="13830" width="5.625" style="232" bestFit="1" customWidth="1"/>
    <col min="13831" max="13831" width="6.125" style="232" bestFit="1" customWidth="1"/>
    <col min="13832" max="13832" width="5.25" style="232" bestFit="1" customWidth="1"/>
    <col min="13833" max="13833" width="32.125" style="232" customWidth="1"/>
    <col min="13834" max="13834" width="1.25" style="232" customWidth="1"/>
    <col min="13835" max="13835" width="5" style="232" customWidth="1"/>
    <col min="13836" max="13836" width="6.25" style="232" bestFit="1" customWidth="1"/>
    <col min="13837" max="13837" width="5.125" style="232" customWidth="1"/>
    <col min="13838" max="13839" width="5.25" style="232" customWidth="1"/>
    <col min="13840" max="13841" width="5.625" style="232" customWidth="1"/>
    <col min="13842" max="13842" width="1" style="232" customWidth="1"/>
    <col min="13843" max="13847" width="5.375" style="232" customWidth="1"/>
    <col min="13848" max="13848" width="6" style="232" customWidth="1"/>
    <col min="13849" max="13849" width="5.5" style="232" customWidth="1"/>
    <col min="13850" max="13850" width="5.875" style="232" customWidth="1"/>
    <col min="13851" max="13851" width="5.25" style="232" customWidth="1"/>
    <col min="13852" max="13854" width="5.375" style="232" customWidth="1"/>
    <col min="13855" max="13855" width="6.25" style="232" bestFit="1" customWidth="1"/>
    <col min="13856" max="13856" width="7.125" style="232" bestFit="1" customWidth="1"/>
    <col min="13857" max="14080" width="8.625" style="232"/>
    <col min="14081" max="14081" width="2.375" style="232" bestFit="1" customWidth="1"/>
    <col min="14082" max="14082" width="0" style="232" hidden="1" customWidth="1"/>
    <col min="14083" max="14083" width="3" style="232" customWidth="1"/>
    <col min="14084" max="14084" width="18.625" style="232" customWidth="1"/>
    <col min="14085" max="14085" width="4.625" style="232" bestFit="1" customWidth="1"/>
    <col min="14086" max="14086" width="5.625" style="232" bestFit="1" customWidth="1"/>
    <col min="14087" max="14087" width="6.125" style="232" bestFit="1" customWidth="1"/>
    <col min="14088" max="14088" width="5.25" style="232" bestFit="1" customWidth="1"/>
    <col min="14089" max="14089" width="32.125" style="232" customWidth="1"/>
    <col min="14090" max="14090" width="1.25" style="232" customWidth="1"/>
    <col min="14091" max="14091" width="5" style="232" customWidth="1"/>
    <col min="14092" max="14092" width="6.25" style="232" bestFit="1" customWidth="1"/>
    <col min="14093" max="14093" width="5.125" style="232" customWidth="1"/>
    <col min="14094" max="14095" width="5.25" style="232" customWidth="1"/>
    <col min="14096" max="14097" width="5.625" style="232" customWidth="1"/>
    <col min="14098" max="14098" width="1" style="232" customWidth="1"/>
    <col min="14099" max="14103" width="5.375" style="232" customWidth="1"/>
    <col min="14104" max="14104" width="6" style="232" customWidth="1"/>
    <col min="14105" max="14105" width="5.5" style="232" customWidth="1"/>
    <col min="14106" max="14106" width="5.875" style="232" customWidth="1"/>
    <col min="14107" max="14107" width="5.25" style="232" customWidth="1"/>
    <col min="14108" max="14110" width="5.375" style="232" customWidth="1"/>
    <col min="14111" max="14111" width="6.25" style="232" bestFit="1" customWidth="1"/>
    <col min="14112" max="14112" width="7.125" style="232" bestFit="1" customWidth="1"/>
    <col min="14113" max="14336" width="8.625" style="232"/>
    <col min="14337" max="14337" width="2.375" style="232" bestFit="1" customWidth="1"/>
    <col min="14338" max="14338" width="0" style="232" hidden="1" customWidth="1"/>
    <col min="14339" max="14339" width="3" style="232" customWidth="1"/>
    <col min="14340" max="14340" width="18.625" style="232" customWidth="1"/>
    <col min="14341" max="14341" width="4.625" style="232" bestFit="1" customWidth="1"/>
    <col min="14342" max="14342" width="5.625" style="232" bestFit="1" customWidth="1"/>
    <col min="14343" max="14343" width="6.125" style="232" bestFit="1" customWidth="1"/>
    <col min="14344" max="14344" width="5.25" style="232" bestFit="1" customWidth="1"/>
    <col min="14345" max="14345" width="32.125" style="232" customWidth="1"/>
    <col min="14346" max="14346" width="1.25" style="232" customWidth="1"/>
    <col min="14347" max="14347" width="5" style="232" customWidth="1"/>
    <col min="14348" max="14348" width="6.25" style="232" bestFit="1" customWidth="1"/>
    <col min="14349" max="14349" width="5.125" style="232" customWidth="1"/>
    <col min="14350" max="14351" width="5.25" style="232" customWidth="1"/>
    <col min="14352" max="14353" width="5.625" style="232" customWidth="1"/>
    <col min="14354" max="14354" width="1" style="232" customWidth="1"/>
    <col min="14355" max="14359" width="5.375" style="232" customWidth="1"/>
    <col min="14360" max="14360" width="6" style="232" customWidth="1"/>
    <col min="14361" max="14361" width="5.5" style="232" customWidth="1"/>
    <col min="14362" max="14362" width="5.875" style="232" customWidth="1"/>
    <col min="14363" max="14363" width="5.25" style="232" customWidth="1"/>
    <col min="14364" max="14366" width="5.375" style="232" customWidth="1"/>
    <col min="14367" max="14367" width="6.25" style="232" bestFit="1" customWidth="1"/>
    <col min="14368" max="14368" width="7.125" style="232" bestFit="1" customWidth="1"/>
    <col min="14369" max="14592" width="8.625" style="232"/>
    <col min="14593" max="14593" width="2.375" style="232" bestFit="1" customWidth="1"/>
    <col min="14594" max="14594" width="0" style="232" hidden="1" customWidth="1"/>
    <col min="14595" max="14595" width="3" style="232" customWidth="1"/>
    <col min="14596" max="14596" width="18.625" style="232" customWidth="1"/>
    <col min="14597" max="14597" width="4.625" style="232" bestFit="1" customWidth="1"/>
    <col min="14598" max="14598" width="5.625" style="232" bestFit="1" customWidth="1"/>
    <col min="14599" max="14599" width="6.125" style="232" bestFit="1" customWidth="1"/>
    <col min="14600" max="14600" width="5.25" style="232" bestFit="1" customWidth="1"/>
    <col min="14601" max="14601" width="32.125" style="232" customWidth="1"/>
    <col min="14602" max="14602" width="1.25" style="232" customWidth="1"/>
    <col min="14603" max="14603" width="5" style="232" customWidth="1"/>
    <col min="14604" max="14604" width="6.25" style="232" bestFit="1" customWidth="1"/>
    <col min="14605" max="14605" width="5.125" style="232" customWidth="1"/>
    <col min="14606" max="14607" width="5.25" style="232" customWidth="1"/>
    <col min="14608" max="14609" width="5.625" style="232" customWidth="1"/>
    <col min="14610" max="14610" width="1" style="232" customWidth="1"/>
    <col min="14611" max="14615" width="5.375" style="232" customWidth="1"/>
    <col min="14616" max="14616" width="6" style="232" customWidth="1"/>
    <col min="14617" max="14617" width="5.5" style="232" customWidth="1"/>
    <col min="14618" max="14618" width="5.875" style="232" customWidth="1"/>
    <col min="14619" max="14619" width="5.25" style="232" customWidth="1"/>
    <col min="14620" max="14622" width="5.375" style="232" customWidth="1"/>
    <col min="14623" max="14623" width="6.25" style="232" bestFit="1" customWidth="1"/>
    <col min="14624" max="14624" width="7.125" style="232" bestFit="1" customWidth="1"/>
    <col min="14625" max="14848" width="8.625" style="232"/>
    <col min="14849" max="14849" width="2.375" style="232" bestFit="1" customWidth="1"/>
    <col min="14850" max="14850" width="0" style="232" hidden="1" customWidth="1"/>
    <col min="14851" max="14851" width="3" style="232" customWidth="1"/>
    <col min="14852" max="14852" width="18.625" style="232" customWidth="1"/>
    <col min="14853" max="14853" width="4.625" style="232" bestFit="1" customWidth="1"/>
    <col min="14854" max="14854" width="5.625" style="232" bestFit="1" customWidth="1"/>
    <col min="14855" max="14855" width="6.125" style="232" bestFit="1" customWidth="1"/>
    <col min="14856" max="14856" width="5.25" style="232" bestFit="1" customWidth="1"/>
    <col min="14857" max="14857" width="32.125" style="232" customWidth="1"/>
    <col min="14858" max="14858" width="1.25" style="232" customWidth="1"/>
    <col min="14859" max="14859" width="5" style="232" customWidth="1"/>
    <col min="14860" max="14860" width="6.25" style="232" bestFit="1" customWidth="1"/>
    <col min="14861" max="14861" width="5.125" style="232" customWidth="1"/>
    <col min="14862" max="14863" width="5.25" style="232" customWidth="1"/>
    <col min="14864" max="14865" width="5.625" style="232" customWidth="1"/>
    <col min="14866" max="14866" width="1" style="232" customWidth="1"/>
    <col min="14867" max="14871" width="5.375" style="232" customWidth="1"/>
    <col min="14872" max="14872" width="6" style="232" customWidth="1"/>
    <col min="14873" max="14873" width="5.5" style="232" customWidth="1"/>
    <col min="14874" max="14874" width="5.875" style="232" customWidth="1"/>
    <col min="14875" max="14875" width="5.25" style="232" customWidth="1"/>
    <col min="14876" max="14878" width="5.375" style="232" customWidth="1"/>
    <col min="14879" max="14879" width="6.25" style="232" bestFit="1" customWidth="1"/>
    <col min="14880" max="14880" width="7.125" style="232" bestFit="1" customWidth="1"/>
    <col min="14881" max="15104" width="8.625" style="232"/>
    <col min="15105" max="15105" width="2.375" style="232" bestFit="1" customWidth="1"/>
    <col min="15106" max="15106" width="0" style="232" hidden="1" customWidth="1"/>
    <col min="15107" max="15107" width="3" style="232" customWidth="1"/>
    <col min="15108" max="15108" width="18.625" style="232" customWidth="1"/>
    <col min="15109" max="15109" width="4.625" style="232" bestFit="1" customWidth="1"/>
    <col min="15110" max="15110" width="5.625" style="232" bestFit="1" customWidth="1"/>
    <col min="15111" max="15111" width="6.125" style="232" bestFit="1" customWidth="1"/>
    <col min="15112" max="15112" width="5.25" style="232" bestFit="1" customWidth="1"/>
    <col min="15113" max="15113" width="32.125" style="232" customWidth="1"/>
    <col min="15114" max="15114" width="1.25" style="232" customWidth="1"/>
    <col min="15115" max="15115" width="5" style="232" customWidth="1"/>
    <col min="15116" max="15116" width="6.25" style="232" bestFit="1" customWidth="1"/>
    <col min="15117" max="15117" width="5.125" style="232" customWidth="1"/>
    <col min="15118" max="15119" width="5.25" style="232" customWidth="1"/>
    <col min="15120" max="15121" width="5.625" style="232" customWidth="1"/>
    <col min="15122" max="15122" width="1" style="232" customWidth="1"/>
    <col min="15123" max="15127" width="5.375" style="232" customWidth="1"/>
    <col min="15128" max="15128" width="6" style="232" customWidth="1"/>
    <col min="15129" max="15129" width="5.5" style="232" customWidth="1"/>
    <col min="15130" max="15130" width="5.875" style="232" customWidth="1"/>
    <col min="15131" max="15131" width="5.25" style="232" customWidth="1"/>
    <col min="15132" max="15134" width="5.375" style="232" customWidth="1"/>
    <col min="15135" max="15135" width="6.25" style="232" bestFit="1" customWidth="1"/>
    <col min="15136" max="15136" width="7.125" style="232" bestFit="1" customWidth="1"/>
    <col min="15137" max="15360" width="8.625" style="232"/>
    <col min="15361" max="15361" width="2.375" style="232" bestFit="1" customWidth="1"/>
    <col min="15362" max="15362" width="0" style="232" hidden="1" customWidth="1"/>
    <col min="15363" max="15363" width="3" style="232" customWidth="1"/>
    <col min="15364" max="15364" width="18.625" style="232" customWidth="1"/>
    <col min="15365" max="15365" width="4.625" style="232" bestFit="1" customWidth="1"/>
    <col min="15366" max="15366" width="5.625" style="232" bestFit="1" customWidth="1"/>
    <col min="15367" max="15367" width="6.125" style="232" bestFit="1" customWidth="1"/>
    <col min="15368" max="15368" width="5.25" style="232" bestFit="1" customWidth="1"/>
    <col min="15369" max="15369" width="32.125" style="232" customWidth="1"/>
    <col min="15370" max="15370" width="1.25" style="232" customWidth="1"/>
    <col min="15371" max="15371" width="5" style="232" customWidth="1"/>
    <col min="15372" max="15372" width="6.25" style="232" bestFit="1" customWidth="1"/>
    <col min="15373" max="15373" width="5.125" style="232" customWidth="1"/>
    <col min="15374" max="15375" width="5.25" style="232" customWidth="1"/>
    <col min="15376" max="15377" width="5.625" style="232" customWidth="1"/>
    <col min="15378" max="15378" width="1" style="232" customWidth="1"/>
    <col min="15379" max="15383" width="5.375" style="232" customWidth="1"/>
    <col min="15384" max="15384" width="6" style="232" customWidth="1"/>
    <col min="15385" max="15385" width="5.5" style="232" customWidth="1"/>
    <col min="15386" max="15386" width="5.875" style="232" customWidth="1"/>
    <col min="15387" max="15387" width="5.25" style="232" customWidth="1"/>
    <col min="15388" max="15390" width="5.375" style="232" customWidth="1"/>
    <col min="15391" max="15391" width="6.25" style="232" bestFit="1" customWidth="1"/>
    <col min="15392" max="15392" width="7.125" style="232" bestFit="1" customWidth="1"/>
    <col min="15393" max="15616" width="8.625" style="232"/>
    <col min="15617" max="15617" width="2.375" style="232" bestFit="1" customWidth="1"/>
    <col min="15618" max="15618" width="0" style="232" hidden="1" customWidth="1"/>
    <col min="15619" max="15619" width="3" style="232" customWidth="1"/>
    <col min="15620" max="15620" width="18.625" style="232" customWidth="1"/>
    <col min="15621" max="15621" width="4.625" style="232" bestFit="1" customWidth="1"/>
    <col min="15622" max="15622" width="5.625" style="232" bestFit="1" customWidth="1"/>
    <col min="15623" max="15623" width="6.125" style="232" bestFit="1" customWidth="1"/>
    <col min="15624" max="15624" width="5.25" style="232" bestFit="1" customWidth="1"/>
    <col min="15625" max="15625" width="32.125" style="232" customWidth="1"/>
    <col min="15626" max="15626" width="1.25" style="232" customWidth="1"/>
    <col min="15627" max="15627" width="5" style="232" customWidth="1"/>
    <col min="15628" max="15628" width="6.25" style="232" bestFit="1" customWidth="1"/>
    <col min="15629" max="15629" width="5.125" style="232" customWidth="1"/>
    <col min="15630" max="15631" width="5.25" style="232" customWidth="1"/>
    <col min="15632" max="15633" width="5.625" style="232" customWidth="1"/>
    <col min="15634" max="15634" width="1" style="232" customWidth="1"/>
    <col min="15635" max="15639" width="5.375" style="232" customWidth="1"/>
    <col min="15640" max="15640" width="6" style="232" customWidth="1"/>
    <col min="15641" max="15641" width="5.5" style="232" customWidth="1"/>
    <col min="15642" max="15642" width="5.875" style="232" customWidth="1"/>
    <col min="15643" max="15643" width="5.25" style="232" customWidth="1"/>
    <col min="15644" max="15646" width="5.375" style="232" customWidth="1"/>
    <col min="15647" max="15647" width="6.25" style="232" bestFit="1" customWidth="1"/>
    <col min="15648" max="15648" width="7.125" style="232" bestFit="1" customWidth="1"/>
    <col min="15649" max="15872" width="8.625" style="232"/>
    <col min="15873" max="15873" width="2.375" style="232" bestFit="1" customWidth="1"/>
    <col min="15874" max="15874" width="0" style="232" hidden="1" customWidth="1"/>
    <col min="15875" max="15875" width="3" style="232" customWidth="1"/>
    <col min="15876" max="15876" width="18.625" style="232" customWidth="1"/>
    <col min="15877" max="15877" width="4.625" style="232" bestFit="1" customWidth="1"/>
    <col min="15878" max="15878" width="5.625" style="232" bestFit="1" customWidth="1"/>
    <col min="15879" max="15879" width="6.125" style="232" bestFit="1" customWidth="1"/>
    <col min="15880" max="15880" width="5.25" style="232" bestFit="1" customWidth="1"/>
    <col min="15881" max="15881" width="32.125" style="232" customWidth="1"/>
    <col min="15882" max="15882" width="1.25" style="232" customWidth="1"/>
    <col min="15883" max="15883" width="5" style="232" customWidth="1"/>
    <col min="15884" max="15884" width="6.25" style="232" bestFit="1" customWidth="1"/>
    <col min="15885" max="15885" width="5.125" style="232" customWidth="1"/>
    <col min="15886" max="15887" width="5.25" style="232" customWidth="1"/>
    <col min="15888" max="15889" width="5.625" style="232" customWidth="1"/>
    <col min="15890" max="15890" width="1" style="232" customWidth="1"/>
    <col min="15891" max="15895" width="5.375" style="232" customWidth="1"/>
    <col min="15896" max="15896" width="6" style="232" customWidth="1"/>
    <col min="15897" max="15897" width="5.5" style="232" customWidth="1"/>
    <col min="15898" max="15898" width="5.875" style="232" customWidth="1"/>
    <col min="15899" max="15899" width="5.25" style="232" customWidth="1"/>
    <col min="15900" max="15902" width="5.375" style="232" customWidth="1"/>
    <col min="15903" max="15903" width="6.25" style="232" bestFit="1" customWidth="1"/>
    <col min="15904" max="15904" width="7.125" style="232" bestFit="1" customWidth="1"/>
    <col min="15905" max="16128" width="8.625" style="232"/>
    <col min="16129" max="16129" width="2.375" style="232" bestFit="1" customWidth="1"/>
    <col min="16130" max="16130" width="0" style="232" hidden="1" customWidth="1"/>
    <col min="16131" max="16131" width="3" style="232" customWidth="1"/>
    <col min="16132" max="16132" width="18.625" style="232" customWidth="1"/>
    <col min="16133" max="16133" width="4.625" style="232" bestFit="1" customWidth="1"/>
    <col min="16134" max="16134" width="5.625" style="232" bestFit="1" customWidth="1"/>
    <col min="16135" max="16135" width="6.125" style="232" bestFit="1" customWidth="1"/>
    <col min="16136" max="16136" width="5.25" style="232" bestFit="1" customWidth="1"/>
    <col min="16137" max="16137" width="32.125" style="232" customWidth="1"/>
    <col min="16138" max="16138" width="1.25" style="232" customWidth="1"/>
    <col min="16139" max="16139" width="5" style="232" customWidth="1"/>
    <col min="16140" max="16140" width="6.25" style="232" bestFit="1" customWidth="1"/>
    <col min="16141" max="16141" width="5.125" style="232" customWidth="1"/>
    <col min="16142" max="16143" width="5.25" style="232" customWidth="1"/>
    <col min="16144" max="16145" width="5.625" style="232" customWidth="1"/>
    <col min="16146" max="16146" width="1" style="232" customWidth="1"/>
    <col min="16147" max="16151" width="5.375" style="232" customWidth="1"/>
    <col min="16152" max="16152" width="6" style="232" customWidth="1"/>
    <col min="16153" max="16153" width="5.5" style="232" customWidth="1"/>
    <col min="16154" max="16154" width="5.875" style="232" customWidth="1"/>
    <col min="16155" max="16155" width="5.25" style="232" customWidth="1"/>
    <col min="16156" max="16158" width="5.375" style="232" customWidth="1"/>
    <col min="16159" max="16159" width="6.25" style="232" bestFit="1" customWidth="1"/>
    <col min="16160" max="16160" width="7.125" style="232" bestFit="1" customWidth="1"/>
    <col min="16161" max="16384" width="8.625" style="232"/>
  </cols>
  <sheetData>
    <row r="1" spans="1:31" ht="23">
      <c r="B1" s="714" t="s">
        <v>332</v>
      </c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  <c r="T1" s="715"/>
      <c r="U1" s="715"/>
      <c r="V1" s="715"/>
      <c r="W1" s="715"/>
      <c r="X1" s="716"/>
      <c r="Y1" s="716"/>
      <c r="Z1" s="716"/>
      <c r="AA1" s="716"/>
    </row>
    <row r="2" spans="1:31" ht="23">
      <c r="B2" s="717" t="s">
        <v>985</v>
      </c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  <c r="V2" s="718"/>
      <c r="W2" s="718"/>
      <c r="X2" s="719"/>
      <c r="Y2" s="719"/>
      <c r="Z2" s="719"/>
      <c r="AA2" s="719"/>
    </row>
    <row r="3" spans="1:31" ht="14.25" customHeight="1" thickBot="1">
      <c r="B3" s="232"/>
      <c r="C3" s="234"/>
      <c r="D3" s="235"/>
      <c r="E3" s="236"/>
      <c r="F3" s="237"/>
      <c r="G3" s="235"/>
      <c r="H3" s="236"/>
      <c r="J3" s="239"/>
      <c r="K3" s="240"/>
      <c r="L3" s="240"/>
      <c r="M3" s="240"/>
      <c r="N3" s="239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E3" s="240"/>
    </row>
    <row r="4" spans="1:31" ht="17.25" customHeight="1" thickBot="1">
      <c r="B4" s="241" t="s">
        <v>333</v>
      </c>
      <c r="C4" s="710" t="s">
        <v>334</v>
      </c>
      <c r="D4" s="710"/>
      <c r="E4" s="710"/>
      <c r="F4" s="710"/>
      <c r="G4" s="710"/>
      <c r="H4" s="710"/>
      <c r="I4" s="710"/>
      <c r="J4" s="242"/>
      <c r="K4" s="720" t="s">
        <v>335</v>
      </c>
      <c r="L4" s="721"/>
      <c r="M4" s="721"/>
      <c r="N4" s="721"/>
      <c r="O4" s="721"/>
      <c r="P4" s="721"/>
      <c r="Q4" s="722"/>
      <c r="R4" s="240"/>
      <c r="S4" s="720" t="s">
        <v>336</v>
      </c>
      <c r="T4" s="721"/>
      <c r="U4" s="721"/>
      <c r="V4" s="721"/>
      <c r="W4" s="721"/>
      <c r="X4" s="722"/>
      <c r="Y4" s="240"/>
      <c r="Z4" s="244"/>
      <c r="AA4" s="244"/>
      <c r="AB4" s="244"/>
      <c r="AC4" s="244"/>
      <c r="AD4" s="244"/>
    </row>
    <row r="5" spans="1:31" s="244" customFormat="1" ht="27.75" customHeight="1" thickBot="1">
      <c r="A5" s="244" t="s">
        <v>337</v>
      </c>
      <c r="B5" s="642" t="s">
        <v>338</v>
      </c>
      <c r="C5" s="245" t="s">
        <v>339</v>
      </c>
      <c r="D5" s="246" t="s">
        <v>1</v>
      </c>
      <c r="E5" s="247" t="s">
        <v>340</v>
      </c>
      <c r="F5" s="248" t="s">
        <v>341</v>
      </c>
      <c r="G5" s="249" t="s">
        <v>3</v>
      </c>
      <c r="H5" s="250" t="s">
        <v>4</v>
      </c>
      <c r="I5" s="251" t="s">
        <v>5</v>
      </c>
      <c r="J5" s="252"/>
      <c r="K5" s="253" t="s">
        <v>6</v>
      </c>
      <c r="L5" s="254" t="s">
        <v>342</v>
      </c>
      <c r="M5" s="253" t="s">
        <v>7</v>
      </c>
      <c r="N5" s="254" t="s">
        <v>342</v>
      </c>
      <c r="O5" s="253" t="s">
        <v>8</v>
      </c>
      <c r="P5" s="254" t="s">
        <v>342</v>
      </c>
      <c r="Q5" s="254" t="s">
        <v>20</v>
      </c>
      <c r="R5" s="255"/>
      <c r="S5" s="256" t="s">
        <v>343</v>
      </c>
      <c r="T5" s="257" t="s">
        <v>344</v>
      </c>
      <c r="U5" s="243" t="s">
        <v>342</v>
      </c>
      <c r="V5" s="258" t="s">
        <v>345</v>
      </c>
      <c r="W5" s="243" t="s">
        <v>342</v>
      </c>
      <c r="X5" s="254" t="s">
        <v>20</v>
      </c>
      <c r="Z5" s="242"/>
      <c r="AA5" s="242"/>
      <c r="AB5" s="242"/>
    </row>
    <row r="6" spans="1:31" s="244" customFormat="1" ht="14" customHeight="1" thickBot="1">
      <c r="A6" s="259">
        <v>1</v>
      </c>
      <c r="B6" s="260">
        <f t="shared" ref="B6:B32" si="0">RANK(Q6,Q$6:Q$32)</f>
        <v>1</v>
      </c>
      <c r="C6" s="261">
        <v>320</v>
      </c>
      <c r="D6" s="262" t="str">
        <f>CONCATENATE(VLOOKUP(C6,'[7]Liste pilotes'!ListePilotes,4)," ",VLOOKUP(C6,'[7]Liste pilotes'!ListePilotes,5))</f>
        <v>CARRIER Stephane</v>
      </c>
      <c r="E6" s="263" t="str">
        <f>VLOOKUP(C6,'[7]Liste pilotes'!ListePilotes,17)</f>
        <v>Senior</v>
      </c>
      <c r="F6" s="263">
        <f>VLOOKUP(C6,'[7]Liste pilotes'!ListePilotes,2)</f>
        <v>2201048</v>
      </c>
      <c r="G6" s="263" t="str">
        <f>LEFT(VLOOKUP(C6,'[7]Liste pilotes'!ListePilotes,14),SEARCH(" ",VLOOKUP(C6,'[7]Liste pilotes'!ListePilotes,14),1))</f>
        <v xml:space="preserve">LAMPACA </v>
      </c>
      <c r="H6" s="263" t="str">
        <f>LEFT(VLOOKUP(C6,'[7]Liste pilotes'!ListePilotes,16),SEARCH(" ",VLOOKUP(C6,'[7]Liste pilotes'!ListePilotes,16),1))</f>
        <v xml:space="preserve">0959 </v>
      </c>
      <c r="I6" s="264" t="str">
        <f>RIGHT(VLOOKUP(C6,'[7]Liste pilotes'!ListePilotes,16),LEN(VLOOKUP(C6,'[7]Liste pilotes'!ListePilotes,16))-SEARCH("-",VLOOKUP(C6,'[7]Liste pilotes'!ListePilotes,16),2))</f>
        <v xml:space="preserve"> CLUB AEROMODELISTE REGION ETANG DE BERRE</v>
      </c>
      <c r="J6" s="265"/>
      <c r="K6" s="266">
        <v>494.88</v>
      </c>
      <c r="L6" s="643">
        <v>1000</v>
      </c>
      <c r="M6" s="266">
        <v>510.47</v>
      </c>
      <c r="N6" s="644">
        <v>1000</v>
      </c>
      <c r="O6" s="266">
        <v>524.01</v>
      </c>
      <c r="P6" s="644">
        <v>1000</v>
      </c>
      <c r="Q6" s="267">
        <f>L6+N6+P6-MIN(L6,N6,P6)</f>
        <v>2000</v>
      </c>
      <c r="R6" s="268"/>
      <c r="S6" s="267">
        <f t="shared" ref="S6:S15" si="1">ROUND(Q6/MAX(Q$6:Q$16)*1000,2)</f>
        <v>1000</v>
      </c>
      <c r="T6" s="269">
        <v>585.83000000000004</v>
      </c>
      <c r="U6" s="644">
        <v>1000</v>
      </c>
      <c r="V6" s="645">
        <v>582.89</v>
      </c>
      <c r="W6" s="646">
        <v>985.75</v>
      </c>
      <c r="X6" s="267">
        <f>S6+U6+W6-MIN(S6,U6,W6)</f>
        <v>2000</v>
      </c>
      <c r="Z6" s="242"/>
      <c r="AA6" s="242"/>
      <c r="AB6" s="242"/>
    </row>
    <row r="7" spans="1:31" s="244" customFormat="1" ht="14" customHeight="1" thickBot="1">
      <c r="A7" s="259">
        <v>2</v>
      </c>
      <c r="B7" s="260">
        <f t="shared" si="0"/>
        <v>2</v>
      </c>
      <c r="C7" s="647">
        <v>312</v>
      </c>
      <c r="D7" s="648" t="str">
        <f>CONCATENATE(VLOOKUP(C7,'[7]Liste pilotes'!ListePilotes,4)," ",VLOOKUP(C7,'[7]Liste pilotes'!ListePilotes,5))</f>
        <v>PAYSANT-LE ROUX Christophe</v>
      </c>
      <c r="E7" s="649" t="str">
        <f>VLOOKUP(C7,'[7]Liste pilotes'!ListePilotes,17)</f>
        <v>Senior</v>
      </c>
      <c r="F7" s="649">
        <f>VLOOKUP(C7,'[7]Liste pilotes'!ListePilotes,2)</f>
        <v>8409690</v>
      </c>
      <c r="G7" s="649" t="str">
        <f>LEFT(VLOOKUP(C7,'[7]Liste pilotes'!ListePilotes,14),SEARCH(" ",VLOOKUP(C7,'[7]Liste pilotes'!ListePilotes,14),1))</f>
        <v xml:space="preserve">LAMNOR </v>
      </c>
      <c r="H7" s="263" t="str">
        <f>LEFT(VLOOKUP(C7,'[7]Liste pilotes'!ListePilotes,16),SEARCH(" ",VLOOKUP(C7,'[7]Liste pilotes'!ListePilotes,16),1))</f>
        <v xml:space="preserve">0967 </v>
      </c>
      <c r="I7" s="650" t="str">
        <f>RIGHT(VLOOKUP(C7,'[7]Liste pilotes'!ListePilotes,16),LEN(VLOOKUP(C7,'[7]Liste pilotes'!ListePilotes,16))-SEARCH("-",VLOOKUP(C7,'[7]Liste pilotes'!ListePilotes,16),2))</f>
        <v xml:space="preserve"> HAGUE MODEL AIR CLUB</v>
      </c>
      <c r="J7" s="265"/>
      <c r="K7" s="651">
        <v>492.59</v>
      </c>
      <c r="L7" s="652">
        <v>995.38</v>
      </c>
      <c r="M7" s="651">
        <v>507.56</v>
      </c>
      <c r="N7" s="652">
        <v>994.3</v>
      </c>
      <c r="O7" s="645">
        <v>510.05</v>
      </c>
      <c r="P7" s="646">
        <v>973.36</v>
      </c>
      <c r="Q7" s="653">
        <f t="shared" ref="Q7:Q32" si="2">L7+N7+P7-MIN(L7,N7,P7)</f>
        <v>1989.6799999999998</v>
      </c>
      <c r="R7" s="268"/>
      <c r="S7" s="653">
        <f t="shared" si="1"/>
        <v>994.84</v>
      </c>
      <c r="T7" s="645">
        <v>583.46</v>
      </c>
      <c r="U7" s="646">
        <v>995.96</v>
      </c>
      <c r="V7" s="654">
        <v>591.32000000000005</v>
      </c>
      <c r="W7" s="270">
        <v>1000</v>
      </c>
      <c r="X7" s="653">
        <f t="shared" ref="X7:X15" si="3">S7+U7+W7-MIN(S7,U7,W7)</f>
        <v>1995.96</v>
      </c>
      <c r="Z7" s="242"/>
      <c r="AA7" s="240"/>
      <c r="AB7" s="242"/>
    </row>
    <row r="8" spans="1:31" s="244" customFormat="1" ht="14" customHeight="1" thickBot="1">
      <c r="A8" s="259">
        <v>3</v>
      </c>
      <c r="B8" s="260">
        <f t="shared" si="0"/>
        <v>3</v>
      </c>
      <c r="C8" s="647">
        <v>311</v>
      </c>
      <c r="D8" s="648" t="str">
        <f>CONCATENATE(VLOOKUP(C8,'[7]Liste pilotes'!ListePilotes,4)," ",VLOOKUP(C8,'[7]Liste pilotes'!ListePilotes,5))</f>
        <v>PAYSANT-LE ROUX Antonin</v>
      </c>
      <c r="E8" s="649" t="str">
        <f>VLOOKUP(C8,'[7]Liste pilotes'!ListePilotes,17)</f>
        <v>Senior</v>
      </c>
      <c r="F8" s="649">
        <f>VLOOKUP(C8,'[7]Liste pilotes'!ListePilotes,2)</f>
        <v>1123068</v>
      </c>
      <c r="G8" s="649" t="str">
        <f>LEFT(VLOOKUP(C8,'[7]Liste pilotes'!ListePilotes,14),SEARCH(" ",VLOOKUP(C8,'[7]Liste pilotes'!ListePilotes,14),1))</f>
        <v xml:space="preserve">LAMNOR </v>
      </c>
      <c r="H8" s="655" t="str">
        <f>LEFT(VLOOKUP(C8,'[7]Liste pilotes'!ListePilotes,16),SEARCH(" ",VLOOKUP(C8,'[7]Liste pilotes'!ListePilotes,16),1))</f>
        <v xml:space="preserve">0967 </v>
      </c>
      <c r="I8" s="650" t="str">
        <f>RIGHT(VLOOKUP(C8,'[7]Liste pilotes'!ListePilotes,16),LEN(VLOOKUP(C8,'[7]Liste pilotes'!ListePilotes,16))-SEARCH("-",VLOOKUP(C8,'[7]Liste pilotes'!ListePilotes,16),2))</f>
        <v xml:space="preserve"> HAGUE MODEL AIR CLUB</v>
      </c>
      <c r="J8" s="265"/>
      <c r="K8" s="651">
        <v>479.73</v>
      </c>
      <c r="L8" s="652">
        <v>969.39</v>
      </c>
      <c r="M8" s="651">
        <v>494.98</v>
      </c>
      <c r="N8" s="652">
        <v>969.66</v>
      </c>
      <c r="O8" s="656">
        <v>497.08</v>
      </c>
      <c r="P8" s="657">
        <v>948.61</v>
      </c>
      <c r="Q8" s="653">
        <f>L8+N8+P8-MIN(L8,N8,P8)</f>
        <v>1939.0499999999997</v>
      </c>
      <c r="R8" s="268"/>
      <c r="S8" s="653">
        <f t="shared" si="1"/>
        <v>969.53</v>
      </c>
      <c r="T8" s="658">
        <v>571.94000000000005</v>
      </c>
      <c r="U8" s="652">
        <v>976.3</v>
      </c>
      <c r="V8" s="645">
        <v>567.91999999999996</v>
      </c>
      <c r="W8" s="646">
        <v>960.43</v>
      </c>
      <c r="X8" s="653">
        <f>S8+U8+W8-MIN(S8,U8,W8)</f>
        <v>1945.83</v>
      </c>
      <c r="Z8" s="240"/>
      <c r="AA8" s="240"/>
      <c r="AB8" s="240"/>
      <c r="AC8" s="232"/>
      <c r="AD8" s="232"/>
    </row>
    <row r="9" spans="1:31" s="244" customFormat="1" ht="14" customHeight="1" thickBot="1">
      <c r="A9" s="244">
        <v>4</v>
      </c>
      <c r="B9" s="260">
        <f t="shared" si="0"/>
        <v>4</v>
      </c>
      <c r="C9" s="647">
        <v>317</v>
      </c>
      <c r="D9" s="648" t="str">
        <f>CONCATENATE(VLOOKUP(C9,'[7]Liste pilotes'!ListePilotes,4)," ",VLOOKUP(C9,'[7]Liste pilotes'!ListePilotes,5))</f>
        <v>ENCOGNERE Pierre</v>
      </c>
      <c r="E9" s="649" t="str">
        <f>VLOOKUP(C9,'[7]Liste pilotes'!ListePilotes,17)</f>
        <v>Senior</v>
      </c>
      <c r="F9" s="649">
        <f>VLOOKUP(C9,'[7]Liste pilotes'!ListePilotes,2)</f>
        <v>9703970</v>
      </c>
      <c r="G9" s="649" t="str">
        <f>LEFT(VLOOKUP(C9,'[7]Liste pilotes'!ListePilotes,14),SEARCH(" ",VLOOKUP(C9,'[7]Liste pilotes'!ListePilotes,14),1))</f>
        <v xml:space="preserve">LAMNA </v>
      </c>
      <c r="H9" s="655" t="str">
        <f>LEFT(VLOOKUP(C9,'[7]Liste pilotes'!ListePilotes,16),SEARCH(" ",VLOOKUP(C9,'[7]Liste pilotes'!ListePilotes,16),1))</f>
        <v xml:space="preserve">0773 </v>
      </c>
      <c r="I9" s="650" t="str">
        <f>RIGHT(VLOOKUP(C9,'[7]Liste pilotes'!ListePilotes,16),LEN(VLOOKUP(C9,'[7]Liste pilotes'!ListePilotes,16))-SEARCH("-",VLOOKUP(C9,'[7]Liste pilotes'!ListePilotes,16),2))</f>
        <v xml:space="preserve"> AERO MODELES-CLUB DU LIBOURNAIS</v>
      </c>
      <c r="J9" s="265"/>
      <c r="K9" s="651">
        <v>470.91</v>
      </c>
      <c r="L9" s="659">
        <v>951.57</v>
      </c>
      <c r="M9" s="656">
        <v>480.36</v>
      </c>
      <c r="N9" s="657">
        <v>941.02</v>
      </c>
      <c r="O9" s="651">
        <v>494.32</v>
      </c>
      <c r="P9" s="652">
        <v>943.35</v>
      </c>
      <c r="Q9" s="653">
        <f t="shared" si="2"/>
        <v>1894.92</v>
      </c>
      <c r="R9" s="268"/>
      <c r="S9" s="653">
        <f t="shared" si="1"/>
        <v>947.46</v>
      </c>
      <c r="T9" s="658">
        <v>564.09</v>
      </c>
      <c r="U9" s="652">
        <v>962.9</v>
      </c>
      <c r="V9" s="645">
        <v>540.9</v>
      </c>
      <c r="W9" s="646">
        <v>914.74</v>
      </c>
      <c r="X9" s="653">
        <f t="shared" si="3"/>
        <v>1910.3600000000004</v>
      </c>
      <c r="Z9" s="242"/>
      <c r="AA9" s="242"/>
      <c r="AB9" s="242"/>
    </row>
    <row r="10" spans="1:31" s="244" customFormat="1" ht="14" customHeight="1" thickBot="1">
      <c r="A10" s="244">
        <v>5</v>
      </c>
      <c r="B10" s="260">
        <f t="shared" si="0"/>
        <v>5</v>
      </c>
      <c r="C10" s="647">
        <v>322</v>
      </c>
      <c r="D10" s="648" t="str">
        <f>CONCATENATE(VLOOKUP(C10,'[7]Liste pilotes'!ListePilotes,4)," ",VLOOKUP(C10,'[7]Liste pilotes'!ListePilotes,5))</f>
        <v>CARAYON Cedric</v>
      </c>
      <c r="E10" s="649" t="str">
        <f>VLOOKUP(C10,'[7]Liste pilotes'!ListePilotes,17)</f>
        <v>Senior</v>
      </c>
      <c r="F10" s="649">
        <f>VLOOKUP(C10,'[7]Liste pilotes'!ListePilotes,2)</f>
        <v>9503990</v>
      </c>
      <c r="G10" s="649" t="str">
        <f>LEFT(VLOOKUP(C10,'[7]Liste pilotes'!ListePilotes,14),SEARCH(" ",VLOOKUP(C10,'[7]Liste pilotes'!ListePilotes,14),1))</f>
        <v xml:space="preserve">LAMOCC </v>
      </c>
      <c r="H10" s="655" t="str">
        <f>LEFT(VLOOKUP(C10,'[7]Liste pilotes'!ListePilotes,16),SEARCH(" ",VLOOKUP(C10,'[7]Liste pilotes'!ListePilotes,16),1))</f>
        <v xml:space="preserve">0195 </v>
      </c>
      <c r="I10" s="650" t="str">
        <f>RIGHT(VLOOKUP(C10,'[7]Liste pilotes'!ListePilotes,16),LEN(VLOOKUP(C10,'[7]Liste pilotes'!ListePilotes,16))-SEARCH("-",VLOOKUP(C10,'[7]Liste pilotes'!ListePilotes,16),2))</f>
        <v xml:space="preserve"> MINI AILES GAILLACOISES</v>
      </c>
      <c r="J10" s="265"/>
      <c r="K10" s="645">
        <v>408.46</v>
      </c>
      <c r="L10" s="646">
        <v>825.38</v>
      </c>
      <c r="M10" s="651">
        <v>471.6</v>
      </c>
      <c r="N10" s="652">
        <v>923.86</v>
      </c>
      <c r="O10" s="651">
        <v>478.2</v>
      </c>
      <c r="P10" s="652">
        <v>912.58</v>
      </c>
      <c r="Q10" s="653">
        <f>L10+N10+P10-MIN(L10,N10,P10)</f>
        <v>1836.44</v>
      </c>
      <c r="R10" s="268"/>
      <c r="S10" s="653">
        <f t="shared" si="1"/>
        <v>918.22</v>
      </c>
      <c r="T10" s="658">
        <v>531.29999999999995</v>
      </c>
      <c r="U10" s="659">
        <v>906.92</v>
      </c>
      <c r="V10" s="645">
        <v>518.80999999999995</v>
      </c>
      <c r="W10" s="646">
        <v>877.38</v>
      </c>
      <c r="X10" s="653">
        <f>S10+U10+W10-MIN(S10,U10,W10)</f>
        <v>1825.1399999999999</v>
      </c>
      <c r="Z10" s="240"/>
      <c r="AA10" s="240"/>
      <c r="AB10" s="240"/>
      <c r="AC10" s="232"/>
      <c r="AD10" s="232"/>
    </row>
    <row r="11" spans="1:31" s="244" customFormat="1" ht="14" customHeight="1" thickBot="1">
      <c r="A11" s="244">
        <v>6</v>
      </c>
      <c r="B11" s="260">
        <f t="shared" si="0"/>
        <v>6</v>
      </c>
      <c r="C11" s="647">
        <v>318</v>
      </c>
      <c r="D11" s="648" t="str">
        <f>CONCATENATE(VLOOKUP(C11,'[7]Liste pilotes'!ListePilotes,4)," ",VLOOKUP(C11,'[7]Liste pilotes'!ListePilotes,5))</f>
        <v>LE BESQUE Remi</v>
      </c>
      <c r="E11" s="649" t="str">
        <f>VLOOKUP(C11,'[7]Liste pilotes'!ListePilotes,17)</f>
        <v>Senior</v>
      </c>
      <c r="F11" s="649">
        <f>VLOOKUP(C11,'[7]Liste pilotes'!ListePilotes,2)</f>
        <v>9802102</v>
      </c>
      <c r="G11" s="649" t="str">
        <f>LEFT(VLOOKUP(C11,'[7]Liste pilotes'!ListePilotes,14),SEARCH(" ",VLOOKUP(C11,'[7]Liste pilotes'!ListePilotes,14),1))</f>
        <v xml:space="preserve">LAMBRE </v>
      </c>
      <c r="H11" s="655" t="str">
        <f>LEFT(VLOOKUP(C11,'[7]Liste pilotes'!ListePilotes,16),SEARCH(" ",VLOOKUP(C11,'[7]Liste pilotes'!ListePilotes,16),1))</f>
        <v xml:space="preserve">0167 </v>
      </c>
      <c r="I11" s="650" t="str">
        <f>RIGHT(VLOOKUP(C11,'[7]Liste pilotes'!ListePilotes,16),LEN(VLOOKUP(C11,'[7]Liste pilotes'!ListePilotes,16))-SEARCH("-",VLOOKUP(C11,'[7]Liste pilotes'!ListePilotes,16),2))</f>
        <v xml:space="preserve"> AERO 35</v>
      </c>
      <c r="J11" s="265"/>
      <c r="K11" s="651">
        <v>441.75</v>
      </c>
      <c r="L11" s="652">
        <v>892.65</v>
      </c>
      <c r="M11" s="651">
        <v>465.95</v>
      </c>
      <c r="N11" s="652">
        <v>912.79</v>
      </c>
      <c r="O11" s="656">
        <v>463.64</v>
      </c>
      <c r="P11" s="657">
        <v>884.8</v>
      </c>
      <c r="Q11" s="653">
        <f t="shared" si="2"/>
        <v>1805.4399999999998</v>
      </c>
      <c r="R11" s="271"/>
      <c r="S11" s="653">
        <f t="shared" si="1"/>
        <v>902.72</v>
      </c>
      <c r="T11" s="658">
        <v>526.05999999999995</v>
      </c>
      <c r="U11" s="659">
        <v>897.98</v>
      </c>
      <c r="V11" s="645">
        <v>509.92</v>
      </c>
      <c r="W11" s="646">
        <v>862.35</v>
      </c>
      <c r="X11" s="653">
        <f t="shared" si="3"/>
        <v>1800.7000000000003</v>
      </c>
      <c r="Y11" s="272"/>
      <c r="Z11" s="240"/>
      <c r="AA11" s="240"/>
      <c r="AB11" s="240"/>
      <c r="AC11" s="232"/>
      <c r="AD11" s="232"/>
    </row>
    <row r="12" spans="1:31" s="244" customFormat="1" ht="14" customHeight="1" thickBot="1">
      <c r="A12" s="244">
        <v>7</v>
      </c>
      <c r="B12" s="260">
        <f t="shared" si="0"/>
        <v>7</v>
      </c>
      <c r="C12" s="647">
        <v>306</v>
      </c>
      <c r="D12" s="648" t="str">
        <f>CONCATENATE(VLOOKUP(C12,'[7]Liste pilotes'!ListePilotes,4)," ",VLOOKUP(C12,'[7]Liste pilotes'!ListePilotes,5))</f>
        <v>AMATI Quentin</v>
      </c>
      <c r="E12" s="649" t="str">
        <f>VLOOKUP(C12,'[7]Liste pilotes'!ListePilotes,17)</f>
        <v>Senior</v>
      </c>
      <c r="F12" s="649">
        <f>VLOOKUP(C12,'[7]Liste pilotes'!ListePilotes,2)</f>
        <v>1302426</v>
      </c>
      <c r="G12" s="649" t="str">
        <f>LEFT(VLOOKUP(C12,'[7]Liste pilotes'!ListePilotes,14),SEARCH(" ",VLOOKUP(C12,'[7]Liste pilotes'!ListePilotes,14),1))</f>
        <v xml:space="preserve">LAMNOR </v>
      </c>
      <c r="H12" s="655" t="str">
        <f>LEFT(VLOOKUP(C12,'[7]Liste pilotes'!ListePilotes,16),SEARCH(" ",VLOOKUP(C12,'[7]Liste pilotes'!ListePilotes,16),1))</f>
        <v xml:space="preserve">0588 </v>
      </c>
      <c r="I12" s="650" t="str">
        <f>RIGHT(VLOOKUP(C12,'[7]Liste pilotes'!ListePilotes,16),LEN(VLOOKUP(C12,'[7]Liste pilotes'!ListePilotes,16))-SEARCH("-",VLOOKUP(C12,'[7]Liste pilotes'!ListePilotes,16),2))</f>
        <v xml:space="preserve"> MODEL AIR CLUB CONCHOIS</v>
      </c>
      <c r="J12" s="273"/>
      <c r="K12" s="645">
        <v>72.62</v>
      </c>
      <c r="L12" s="660">
        <v>146.75</v>
      </c>
      <c r="M12" s="651">
        <v>469.9</v>
      </c>
      <c r="N12" s="652">
        <v>920.53</v>
      </c>
      <c r="O12" s="651">
        <v>461.88</v>
      </c>
      <c r="P12" s="652">
        <v>881.44</v>
      </c>
      <c r="Q12" s="653">
        <f t="shared" si="2"/>
        <v>1801.97</v>
      </c>
      <c r="R12" s="274"/>
      <c r="S12" s="653">
        <f t="shared" si="1"/>
        <v>900.99</v>
      </c>
      <c r="T12" s="645">
        <v>414.17</v>
      </c>
      <c r="U12" s="646">
        <v>706.98</v>
      </c>
      <c r="V12" s="654">
        <v>528.24</v>
      </c>
      <c r="W12" s="270">
        <v>893.33</v>
      </c>
      <c r="X12" s="653">
        <f t="shared" si="3"/>
        <v>1794.3200000000002</v>
      </c>
      <c r="Y12" s="242"/>
      <c r="Z12" s="275"/>
      <c r="AA12" s="275"/>
      <c r="AB12" s="275"/>
      <c r="AC12" s="275"/>
      <c r="AD12" s="275"/>
      <c r="AE12" s="275"/>
    </row>
    <row r="13" spans="1:31" s="244" customFormat="1" ht="14" customHeight="1" thickBot="1">
      <c r="A13" s="244">
        <v>8</v>
      </c>
      <c r="B13" s="260">
        <f t="shared" si="0"/>
        <v>8</v>
      </c>
      <c r="C13" s="647">
        <v>302</v>
      </c>
      <c r="D13" s="648" t="str">
        <f>CONCATENATE(VLOOKUP(C13,'[7]Liste pilotes'!ListePilotes,4)," ",VLOOKUP(C13,'[7]Liste pilotes'!ListePilotes,5))</f>
        <v>AMATI Florent</v>
      </c>
      <c r="E13" s="649" t="str">
        <f>VLOOKUP(C13,'[7]Liste pilotes'!ListePilotes,17)</f>
        <v>Senior</v>
      </c>
      <c r="F13" s="649" t="str">
        <f>VLOOKUP(C13,'[7]Liste pilotes'!ListePilotes,2)</f>
        <v>0505106</v>
      </c>
      <c r="G13" s="649" t="str">
        <f>LEFT(VLOOKUP(C13,'[7]Liste pilotes'!ListePilotes,14),SEARCH(" ",VLOOKUP(C13,'[7]Liste pilotes'!ListePilotes,14),1))</f>
        <v xml:space="preserve">LAMNOR </v>
      </c>
      <c r="H13" s="655" t="str">
        <f>LEFT(VLOOKUP(C13,'[7]Liste pilotes'!ListePilotes,16),SEARCH(" ",VLOOKUP(C13,'[7]Liste pilotes'!ListePilotes,16),1))</f>
        <v xml:space="preserve">0588 </v>
      </c>
      <c r="I13" s="650" t="str">
        <f>RIGHT(VLOOKUP(C13,'[7]Liste pilotes'!ListePilotes,16),LEN(VLOOKUP(C13,'[7]Liste pilotes'!ListePilotes,16))-SEARCH("-",VLOOKUP(C13,'[7]Liste pilotes'!ListePilotes,16),2))</f>
        <v xml:space="preserve"> MODEL AIR CLUB CONCHOIS</v>
      </c>
      <c r="J13" s="273"/>
      <c r="K13" s="645">
        <v>418.92</v>
      </c>
      <c r="L13" s="660">
        <v>846.51</v>
      </c>
      <c r="M13" s="651">
        <v>458.59</v>
      </c>
      <c r="N13" s="652">
        <v>898.37</v>
      </c>
      <c r="O13" s="651">
        <v>456.29</v>
      </c>
      <c r="P13" s="652">
        <v>870.77</v>
      </c>
      <c r="Q13" s="653">
        <f t="shared" si="2"/>
        <v>1769.14</v>
      </c>
      <c r="R13" s="268"/>
      <c r="S13" s="653">
        <f t="shared" si="1"/>
        <v>884.57</v>
      </c>
      <c r="T13" s="658">
        <v>492.71</v>
      </c>
      <c r="U13" s="652">
        <v>841.05</v>
      </c>
      <c r="V13" s="645">
        <v>475.93</v>
      </c>
      <c r="W13" s="646">
        <v>804.87</v>
      </c>
      <c r="X13" s="653">
        <f t="shared" si="3"/>
        <v>1725.62</v>
      </c>
      <c r="Y13" s="242"/>
    </row>
    <row r="14" spans="1:31" s="244" customFormat="1" ht="14" customHeight="1" thickBot="1">
      <c r="A14" s="244">
        <v>9</v>
      </c>
      <c r="B14" s="260">
        <f t="shared" si="0"/>
        <v>9</v>
      </c>
      <c r="C14" s="647">
        <v>307</v>
      </c>
      <c r="D14" s="648" t="str">
        <f>CONCATENATE(VLOOKUP(C14,'[7]Liste pilotes'!ListePilotes,4)," ",VLOOKUP(C14,'[7]Liste pilotes'!ListePilotes,5))</f>
        <v>LEAUTE Sebastien</v>
      </c>
      <c r="E14" s="649" t="str">
        <f>VLOOKUP(C14,'[7]Liste pilotes'!ListePilotes,17)</f>
        <v>Senior</v>
      </c>
      <c r="F14" s="649" t="str">
        <f>VLOOKUP(C14,'[7]Liste pilotes'!ListePilotes,2)</f>
        <v>0202035</v>
      </c>
      <c r="G14" s="649" t="str">
        <f>LEFT(VLOOKUP(C14,'[7]Liste pilotes'!ListePilotes,14),SEARCH(" ",VLOOKUP(C14,'[7]Liste pilotes'!ListePilotes,14),1))</f>
        <v xml:space="preserve">LAMCVL </v>
      </c>
      <c r="H14" s="655" t="str">
        <f>LEFT(VLOOKUP(C14,'[7]Liste pilotes'!ListePilotes,16),SEARCH(" ",VLOOKUP(C14,'[7]Liste pilotes'!ListePilotes,16),1))</f>
        <v xml:space="preserve">0776 </v>
      </c>
      <c r="I14" s="650" t="str">
        <f>RIGHT(VLOOKUP(C14,'[7]Liste pilotes'!ListePilotes,16),LEN(VLOOKUP(C14,'[7]Liste pilotes'!ListePilotes,16))-SEARCH("-",VLOOKUP(C14,'[7]Liste pilotes'!ListePilotes,16),2))</f>
        <v xml:space="preserve"> LES PETITES AILES RENAUDINES</v>
      </c>
      <c r="J14" s="265"/>
      <c r="K14" s="645">
        <v>425.7</v>
      </c>
      <c r="L14" s="660">
        <v>860.21</v>
      </c>
      <c r="M14" s="651">
        <v>453.9</v>
      </c>
      <c r="N14" s="652">
        <v>889.19</v>
      </c>
      <c r="O14" s="651">
        <v>458.32</v>
      </c>
      <c r="P14" s="652">
        <v>874.64</v>
      </c>
      <c r="Q14" s="653">
        <f t="shared" si="2"/>
        <v>1763.83</v>
      </c>
      <c r="R14" s="274"/>
      <c r="S14" s="653">
        <f t="shared" si="1"/>
        <v>881.92</v>
      </c>
      <c r="T14" s="658">
        <v>493.77</v>
      </c>
      <c r="U14" s="659">
        <v>842.86</v>
      </c>
      <c r="V14" s="645">
        <v>484.06</v>
      </c>
      <c r="W14" s="646">
        <v>818.61</v>
      </c>
      <c r="X14" s="653">
        <f t="shared" si="3"/>
        <v>1724.7799999999997</v>
      </c>
      <c r="Z14" s="276"/>
      <c r="AA14" s="275"/>
      <c r="AB14" s="277"/>
      <c r="AC14" s="275"/>
      <c r="AD14" s="277"/>
      <c r="AE14" s="277"/>
    </row>
    <row r="15" spans="1:31" s="244" customFormat="1" ht="14" customHeight="1" thickBot="1">
      <c r="A15" s="244">
        <v>10</v>
      </c>
      <c r="B15" s="260">
        <f t="shared" si="0"/>
        <v>10</v>
      </c>
      <c r="C15" s="647">
        <v>309</v>
      </c>
      <c r="D15" s="648" t="str">
        <f>CONCATENATE(VLOOKUP(C15,'[7]Liste pilotes'!ListePilotes,4)," ",VLOOKUP(C15,'[7]Liste pilotes'!ListePilotes,5))</f>
        <v>MOREAUX Jean-Michel</v>
      </c>
      <c r="E15" s="649" t="str">
        <f>VLOOKUP(C15,'[7]Liste pilotes'!ListePilotes,17)</f>
        <v>Senior</v>
      </c>
      <c r="F15" s="649" t="str">
        <f>VLOOKUP(C15,'[7]Liste pilotes'!ListePilotes,2)</f>
        <v>0604262</v>
      </c>
      <c r="G15" s="649" t="str">
        <f>LEFT(VLOOKUP(C15,'[7]Liste pilotes'!ListePilotes,14),SEARCH(" ",VLOOKUP(C15,'[7]Liste pilotes'!ListePilotes,14),1))</f>
        <v xml:space="preserve">LAMOCC </v>
      </c>
      <c r="H15" s="655" t="str">
        <f>LEFT(VLOOKUP(C15,'[7]Liste pilotes'!ListePilotes,16),SEARCH(" ",VLOOKUP(C15,'[7]Liste pilotes'!ListePilotes,16),1))</f>
        <v xml:space="preserve">0498 </v>
      </c>
      <c r="I15" s="650" t="str">
        <f>RIGHT(VLOOKUP(C15,'[7]Liste pilotes'!ListePilotes,16),LEN(VLOOKUP(C15,'[7]Liste pilotes'!ListePilotes,16))-SEARCH("-",VLOOKUP(C15,'[7]Liste pilotes'!ListePilotes,16),2))</f>
        <v xml:space="preserve"> CLUB AEROMODELISME EOLE DE MURET</v>
      </c>
      <c r="J15" s="273"/>
      <c r="K15" s="645">
        <v>404.03</v>
      </c>
      <c r="L15" s="660">
        <v>816.43</v>
      </c>
      <c r="M15" s="651">
        <v>454.98</v>
      </c>
      <c r="N15" s="652">
        <v>891.3</v>
      </c>
      <c r="O15" s="651">
        <v>449.68</v>
      </c>
      <c r="P15" s="652">
        <v>858.16</v>
      </c>
      <c r="Q15" s="653">
        <f t="shared" si="2"/>
        <v>1749.46</v>
      </c>
      <c r="R15" s="274"/>
      <c r="S15" s="661">
        <f t="shared" si="1"/>
        <v>874.73</v>
      </c>
      <c r="T15" s="662">
        <v>428.21</v>
      </c>
      <c r="U15" s="663">
        <v>730.95</v>
      </c>
      <c r="V15" s="664">
        <v>444.27</v>
      </c>
      <c r="W15" s="278">
        <v>751.32</v>
      </c>
      <c r="X15" s="661">
        <f t="shared" si="3"/>
        <v>1626.05</v>
      </c>
      <c r="Y15" s="242"/>
    </row>
    <row r="16" spans="1:31" s="244" customFormat="1" ht="14" customHeight="1" thickBot="1">
      <c r="A16" s="244">
        <v>11</v>
      </c>
      <c r="B16" s="260">
        <f t="shared" si="0"/>
        <v>11</v>
      </c>
      <c r="C16" s="647">
        <v>316</v>
      </c>
      <c r="D16" s="648" t="str">
        <f>CONCATENATE(VLOOKUP(C16,'[7]Liste pilotes'!ListePilotes,4)," ",VLOOKUP(C16,'[7]Liste pilotes'!ListePilotes,5))</f>
        <v>MICHEL Jean-Christian</v>
      </c>
      <c r="E16" s="649" t="str">
        <f>VLOOKUP(C16,'[7]Liste pilotes'!ListePilotes,17)</f>
        <v>Senior</v>
      </c>
      <c r="F16" s="649" t="str">
        <f>VLOOKUP(C16,'[7]Liste pilotes'!ListePilotes,2)</f>
        <v>0909896</v>
      </c>
      <c r="G16" s="649" t="str">
        <f>LEFT(VLOOKUP(C16,'[7]Liste pilotes'!ListePilotes,14),SEARCH(" ",VLOOKUP(C16,'[7]Liste pilotes'!ListePilotes,14),1))</f>
        <v xml:space="preserve">LAMGE </v>
      </c>
      <c r="H16" s="655" t="str">
        <f>LEFT(VLOOKUP(C16,'[7]Liste pilotes'!ListePilotes,16),SEARCH(" ",VLOOKUP(C16,'[7]Liste pilotes'!ListePilotes,16),1))</f>
        <v xml:space="preserve">0386 </v>
      </c>
      <c r="I16" s="650" t="str">
        <f>RIGHT(VLOOKUP(C16,'[7]Liste pilotes'!ListePilotes,16),LEN(VLOOKUP(C16,'[7]Liste pilotes'!ListePilotes,16))-SEARCH("-",VLOOKUP(C16,'[7]Liste pilotes'!ListePilotes,16),2))</f>
        <v xml:space="preserve"> LES TEUFS-TEUFS</v>
      </c>
      <c r="J16" s="273"/>
      <c r="K16" s="645">
        <v>403.31</v>
      </c>
      <c r="L16" s="660">
        <v>814.97</v>
      </c>
      <c r="M16" s="651">
        <v>454.91</v>
      </c>
      <c r="N16" s="652">
        <v>891.16</v>
      </c>
      <c r="O16" s="651">
        <v>440.23</v>
      </c>
      <c r="P16" s="652">
        <v>840.12</v>
      </c>
      <c r="Q16" s="653">
        <f t="shared" si="2"/>
        <v>1731.28</v>
      </c>
      <c r="R16" s="268"/>
      <c r="S16" s="279"/>
      <c r="T16" s="279"/>
      <c r="U16" s="280"/>
      <c r="V16" s="279"/>
      <c r="W16" s="280"/>
      <c r="X16" s="280"/>
      <c r="Y16" s="242"/>
    </row>
    <row r="17" spans="1:32" s="244" customFormat="1" ht="14" customHeight="1" thickBot="1">
      <c r="A17" s="244">
        <v>12</v>
      </c>
      <c r="B17" s="260">
        <f t="shared" si="0"/>
        <v>12</v>
      </c>
      <c r="C17" s="647">
        <v>313</v>
      </c>
      <c r="D17" s="648" t="str">
        <f>CONCATENATE(VLOOKUP(C17,'[7]Liste pilotes'!ListePilotes,4)," ",VLOOKUP(C17,'[7]Liste pilotes'!ListePilotes,5))</f>
        <v>DEBANS Michel</v>
      </c>
      <c r="E17" s="649" t="str">
        <f>VLOOKUP(C17,'[7]Liste pilotes'!ListePilotes,17)</f>
        <v>Senior</v>
      </c>
      <c r="F17" s="649" t="str">
        <f>VLOOKUP(C17,'[7]Liste pilotes'!ListePilotes,2)</f>
        <v>0403952</v>
      </c>
      <c r="G17" s="649" t="str">
        <f>LEFT(VLOOKUP(C17,'[7]Liste pilotes'!ListePilotes,14),SEARCH(" ",VLOOKUP(C17,'[7]Liste pilotes'!ListePilotes,14),1))</f>
        <v xml:space="preserve">LAMOCC </v>
      </c>
      <c r="H17" s="655" t="str">
        <f>LEFT(VLOOKUP(C17,'[7]Liste pilotes'!ListePilotes,16),SEARCH(" ",VLOOKUP(C17,'[7]Liste pilotes'!ListePilotes,16),1))</f>
        <v xml:space="preserve">0095 </v>
      </c>
      <c r="I17" s="650" t="str">
        <f>RIGHT(VLOOKUP(C17,'[7]Liste pilotes'!ListePilotes,16),LEN(VLOOKUP(C17,'[7]Liste pilotes'!ListePilotes,16))-SEARCH("-",VLOOKUP(C17,'[7]Liste pilotes'!ListePilotes,16),2))</f>
        <v xml:space="preserve"> LE PHOENIX A.C. DE THIL</v>
      </c>
      <c r="J17" s="273"/>
      <c r="K17" s="651">
        <v>404.97</v>
      </c>
      <c r="L17" s="652">
        <v>818.32</v>
      </c>
      <c r="M17" s="651">
        <v>441.44</v>
      </c>
      <c r="N17" s="652">
        <v>864.78</v>
      </c>
      <c r="O17" s="660">
        <v>0</v>
      </c>
      <c r="P17" s="660">
        <v>0</v>
      </c>
      <c r="Q17" s="653">
        <f t="shared" si="2"/>
        <v>1683.1</v>
      </c>
      <c r="R17" s="268"/>
      <c r="S17" s="281"/>
      <c r="T17" s="279"/>
      <c r="U17" s="280"/>
      <c r="V17" s="279"/>
      <c r="W17" s="280"/>
      <c r="X17" s="280"/>
      <c r="Y17" s="242"/>
      <c r="Z17" s="242"/>
      <c r="AA17" s="242"/>
      <c r="AB17" s="242"/>
      <c r="AF17" s="242"/>
    </row>
    <row r="18" spans="1:32" s="244" customFormat="1" ht="14" customHeight="1" thickBot="1">
      <c r="A18" s="244">
        <v>13</v>
      </c>
      <c r="B18" s="260">
        <f t="shared" si="0"/>
        <v>13</v>
      </c>
      <c r="C18" s="647">
        <v>325</v>
      </c>
      <c r="D18" s="648" t="str">
        <f>CONCATENATE(VLOOKUP(C18,'[7]Liste pilotes'!ListePilotes,4)," ",VLOOKUP(C18,'[7]Liste pilotes'!ListePilotes,5))</f>
        <v>CATALDO Serge</v>
      </c>
      <c r="E18" s="649" t="str">
        <f>VLOOKUP(C18,'[7]Liste pilotes'!ListePilotes,17)</f>
        <v>Senior</v>
      </c>
      <c r="F18" s="649" t="str">
        <f>VLOOKUP(C18,'[7]Liste pilotes'!ListePilotes,2)</f>
        <v>0606715</v>
      </c>
      <c r="G18" s="649" t="str">
        <f>LEFT(VLOOKUP(C18,'[7]Liste pilotes'!ListePilotes,14),SEARCH(" ",VLOOKUP(C18,'[7]Liste pilotes'!ListePilotes,14),1))</f>
        <v xml:space="preserve">LAMPACA </v>
      </c>
      <c r="H18" s="655" t="str">
        <f>LEFT(VLOOKUP(C18,'[7]Liste pilotes'!ListePilotes,16),SEARCH(" ",VLOOKUP(C18,'[7]Liste pilotes'!ListePilotes,16),1))</f>
        <v xml:space="preserve">0842 </v>
      </c>
      <c r="I18" s="650" t="str">
        <f>RIGHT(VLOOKUP(C18,'[7]Liste pilotes'!ListePilotes,16),LEN(VLOOKUP(C18,'[7]Liste pilotes'!ListePilotes,16))-SEARCH("-",VLOOKUP(C18,'[7]Liste pilotes'!ListePilotes,16),2))</f>
        <v xml:space="preserve"> MODEL AIR CLUB D AIX EN PROVENCE</v>
      </c>
      <c r="J18" s="273"/>
      <c r="K18" s="651">
        <v>415.16</v>
      </c>
      <c r="L18" s="652">
        <v>838.92</v>
      </c>
      <c r="M18" s="660">
        <v>367.17</v>
      </c>
      <c r="N18" s="660">
        <v>719.28</v>
      </c>
      <c r="O18" s="651">
        <v>442.22</v>
      </c>
      <c r="P18" s="652">
        <v>843.92</v>
      </c>
      <c r="Q18" s="653">
        <f t="shared" si="2"/>
        <v>1682.84</v>
      </c>
      <c r="R18" s="268"/>
      <c r="S18" s="279"/>
      <c r="T18" s="279"/>
      <c r="U18" s="280"/>
      <c r="V18" s="279"/>
      <c r="W18" s="280"/>
      <c r="X18" s="280"/>
      <c r="Y18" s="242"/>
      <c r="Z18" s="242"/>
      <c r="AA18" s="242"/>
      <c r="AB18" s="242"/>
      <c r="AF18" s="242"/>
    </row>
    <row r="19" spans="1:32" s="244" customFormat="1" ht="14" customHeight="1" thickBot="1">
      <c r="A19" s="244">
        <v>14</v>
      </c>
      <c r="B19" s="260">
        <f t="shared" si="0"/>
        <v>14</v>
      </c>
      <c r="C19" s="647">
        <v>326</v>
      </c>
      <c r="D19" s="648" t="str">
        <f>CONCATENATE(VLOOKUP(C19,'[7]Liste pilotes'!ListePilotes,4)," ",VLOOKUP(C19,'[7]Liste pilotes'!ListePilotes,5))</f>
        <v>GARNIER Frédéric</v>
      </c>
      <c r="E19" s="649" t="str">
        <f>VLOOKUP(C19,'[7]Liste pilotes'!ListePilotes,17)</f>
        <v>Senior</v>
      </c>
      <c r="F19" s="649">
        <f>VLOOKUP(C19,'[7]Liste pilotes'!ListePilotes,2)</f>
        <v>1404206</v>
      </c>
      <c r="G19" s="649" t="str">
        <f>LEFT(VLOOKUP(C19,'[7]Liste pilotes'!ListePilotes,14),SEARCH(" ",VLOOKUP(C19,'[7]Liste pilotes'!ListePilotes,14),1))</f>
        <v xml:space="preserve">LAMIF </v>
      </c>
      <c r="H19" s="655" t="str">
        <f>LEFT(VLOOKUP(C19,'[7]Liste pilotes'!ListePilotes,16),SEARCH(" ",VLOOKUP(C19,'[7]Liste pilotes'!ListePilotes,16),1))</f>
        <v xml:space="preserve">0978 </v>
      </c>
      <c r="I19" s="650" t="str">
        <f>RIGHT(VLOOKUP(C19,'[7]Liste pilotes'!ListePilotes,16),LEN(VLOOKUP(C19,'[7]Liste pilotes'!ListePilotes,16))-SEARCH("-",VLOOKUP(C19,'[7]Liste pilotes'!ListePilotes,16),2))</f>
        <v xml:space="preserve"> MODEL AIR CLUB EPONOIS</v>
      </c>
      <c r="J19" s="273"/>
      <c r="K19" s="651">
        <v>414.19</v>
      </c>
      <c r="L19" s="652">
        <v>836.96</v>
      </c>
      <c r="M19" s="651">
        <v>430.07</v>
      </c>
      <c r="N19" s="652">
        <v>842.5</v>
      </c>
      <c r="O19" s="660">
        <v>375.67</v>
      </c>
      <c r="P19" s="660">
        <v>716.92</v>
      </c>
      <c r="Q19" s="653">
        <f t="shared" si="2"/>
        <v>1679.46</v>
      </c>
      <c r="R19" s="268"/>
      <c r="S19" s="282"/>
      <c r="T19" s="282"/>
      <c r="U19" s="282"/>
      <c r="V19" s="282"/>
      <c r="W19" s="283"/>
      <c r="X19" s="282"/>
      <c r="Y19" s="242"/>
      <c r="Z19" s="242"/>
      <c r="AA19" s="240"/>
      <c r="AB19" s="242"/>
      <c r="AF19" s="242"/>
    </row>
    <row r="20" spans="1:32" s="244" customFormat="1" ht="14" customHeight="1" thickBot="1">
      <c r="A20" s="244">
        <v>15</v>
      </c>
      <c r="B20" s="260">
        <f t="shared" si="0"/>
        <v>15</v>
      </c>
      <c r="C20" s="647">
        <v>324</v>
      </c>
      <c r="D20" s="648" t="str">
        <f>CONCATENATE(VLOOKUP(C20,'[7]Liste pilotes'!ListePilotes,4)," ",VLOOKUP(C20,'[7]Liste pilotes'!ListePilotes,5))</f>
        <v>WEYENBERGH Jordann</v>
      </c>
      <c r="E20" s="649" t="str">
        <f>VLOOKUP(C20,'[7]Liste pilotes'!ListePilotes,17)</f>
        <v>Senior</v>
      </c>
      <c r="F20" s="649" t="str">
        <f>VLOOKUP(C20,'[7]Liste pilotes'!ListePilotes,2)</f>
        <v>0204324</v>
      </c>
      <c r="G20" s="649" t="str">
        <f>LEFT(VLOOKUP(C20,'[7]Liste pilotes'!ListePilotes,14),SEARCH(" ",VLOOKUP(C20,'[7]Liste pilotes'!ListePilotes,14),1))</f>
        <v xml:space="preserve">LAMHDF </v>
      </c>
      <c r="H20" s="655" t="str">
        <f>LEFT(VLOOKUP(C20,'[7]Liste pilotes'!ListePilotes,16),SEARCH(" ",VLOOKUP(C20,'[7]Liste pilotes'!ListePilotes,16),1))</f>
        <v xml:space="preserve">0837 </v>
      </c>
      <c r="I20" s="650" t="str">
        <f>RIGHT(VLOOKUP(C20,'[7]Liste pilotes'!ListePilotes,16),LEN(VLOOKUP(C20,'[7]Liste pilotes'!ListePilotes,16))-SEARCH("-",VLOOKUP(C20,'[7]Liste pilotes'!ListePilotes,16),2))</f>
        <v xml:space="preserve"> FLANDRE RADIO MODELISME</v>
      </c>
      <c r="J20" s="273"/>
      <c r="K20" s="651">
        <v>411.61</v>
      </c>
      <c r="L20" s="652">
        <v>831.74</v>
      </c>
      <c r="M20" s="660">
        <v>414.53</v>
      </c>
      <c r="N20" s="660">
        <v>812.06</v>
      </c>
      <c r="O20" s="651">
        <v>441.6</v>
      </c>
      <c r="P20" s="652">
        <v>842.74</v>
      </c>
      <c r="Q20" s="653">
        <f t="shared" si="2"/>
        <v>1674.48</v>
      </c>
      <c r="R20" s="274"/>
      <c r="S20" s="282"/>
      <c r="T20" s="282"/>
      <c r="U20" s="282"/>
      <c r="V20" s="282"/>
      <c r="W20" s="283"/>
      <c r="X20" s="282"/>
      <c r="Y20" s="242"/>
      <c r="Z20" s="242"/>
      <c r="AA20" s="242"/>
      <c r="AB20" s="242"/>
      <c r="AF20" s="242"/>
    </row>
    <row r="21" spans="1:32" ht="14" customHeight="1" thickBot="1">
      <c r="A21" s="244">
        <v>16</v>
      </c>
      <c r="B21" s="260">
        <f t="shared" si="0"/>
        <v>16</v>
      </c>
      <c r="C21" s="647">
        <v>323</v>
      </c>
      <c r="D21" s="648" t="str">
        <f>CONCATENATE(VLOOKUP(C21,'[7]Liste pilotes'!ListePilotes,4)," ",VLOOKUP(C21,'[7]Liste pilotes'!ListePilotes,5))</f>
        <v>FONTAINE Arnaud</v>
      </c>
      <c r="E21" s="649" t="str">
        <f>VLOOKUP(C21,'[7]Liste pilotes'!ListePilotes,17)</f>
        <v>Senior</v>
      </c>
      <c r="F21" s="649" t="str">
        <f>VLOOKUP(C21,'[7]Liste pilotes'!ListePilotes,2)</f>
        <v>0801314</v>
      </c>
      <c r="G21" s="649" t="str">
        <f>LEFT(VLOOKUP(C21,'[7]Liste pilotes'!ListePilotes,14),SEARCH(" ",VLOOKUP(C21,'[7]Liste pilotes'!ListePilotes,14),1))</f>
        <v xml:space="preserve">LAMBRE </v>
      </c>
      <c r="H21" s="655" t="str">
        <f>LEFT(VLOOKUP(C21,'[7]Liste pilotes'!ListePilotes,16),SEARCH(" ",VLOOKUP(C21,'[7]Liste pilotes'!ListePilotes,16),1))</f>
        <v xml:space="preserve">1524 </v>
      </c>
      <c r="I21" s="650" t="str">
        <f>RIGHT(VLOOKUP(C21,'[7]Liste pilotes'!ListePilotes,16),LEN(VLOOKUP(C21,'[7]Liste pilotes'!ListePilotes,16))-SEARCH("-",VLOOKUP(C21,'[7]Liste pilotes'!ListePilotes,16),2))</f>
        <v xml:space="preserve"> MODELE AIR CLUB DU CHANGEON 3.5</v>
      </c>
      <c r="J21" s="273"/>
      <c r="K21" s="651">
        <v>414.07</v>
      </c>
      <c r="L21" s="652">
        <v>836.71</v>
      </c>
      <c r="M21" s="284">
        <v>419.01</v>
      </c>
      <c r="N21" s="652">
        <v>820.84</v>
      </c>
      <c r="O21" s="660">
        <v>0</v>
      </c>
      <c r="P21" s="660">
        <v>0</v>
      </c>
      <c r="Q21" s="653">
        <f t="shared" si="2"/>
        <v>1657.5500000000002</v>
      </c>
      <c r="R21" s="285"/>
      <c r="S21" s="282"/>
      <c r="T21" s="282"/>
      <c r="U21" s="282"/>
      <c r="V21" s="282"/>
      <c r="W21" s="282"/>
      <c r="X21" s="282"/>
      <c r="Y21" s="240"/>
      <c r="Z21" s="240"/>
      <c r="AA21" s="240"/>
      <c r="AB21" s="240"/>
      <c r="AF21" s="242"/>
    </row>
    <row r="22" spans="1:32" s="244" customFormat="1" ht="14" customHeight="1" thickBot="1">
      <c r="A22" s="244">
        <v>17</v>
      </c>
      <c r="B22" s="260">
        <f t="shared" si="0"/>
        <v>17</v>
      </c>
      <c r="C22" s="647">
        <v>310</v>
      </c>
      <c r="D22" s="648" t="str">
        <f>CONCATENATE(VLOOKUP(C22,'[7]Liste pilotes'!ListePilotes,4)," ",VLOOKUP(C22,'[7]Liste pilotes'!ListePilotes,5))</f>
        <v>BOURDAIRE Arnaud</v>
      </c>
      <c r="E22" s="649" t="str">
        <f>VLOOKUP(C22,'[7]Liste pilotes'!ListePilotes,17)</f>
        <v>Senior</v>
      </c>
      <c r="F22" s="649" t="str">
        <f>VLOOKUP(C22,'[7]Liste pilotes'!ListePilotes,2)</f>
        <v>0703709</v>
      </c>
      <c r="G22" s="649" t="str">
        <f>LEFT(VLOOKUP(C22,'[7]Liste pilotes'!ListePilotes,14),SEARCH(" ",VLOOKUP(C22,'[7]Liste pilotes'!ListePilotes,14),1))</f>
        <v xml:space="preserve">LAMGE </v>
      </c>
      <c r="H22" s="655" t="str">
        <f>LEFT(VLOOKUP(C22,'[7]Liste pilotes'!ListePilotes,16),SEARCH(" ",VLOOKUP(C22,'[7]Liste pilotes'!ListePilotes,16),1))</f>
        <v xml:space="preserve">0289 </v>
      </c>
      <c r="I22" s="650" t="str">
        <f>RIGHT(VLOOKUP(C22,'[7]Liste pilotes'!ListePilotes,16),LEN(VLOOKUP(C22,'[7]Liste pilotes'!ListePilotes,16))-SEARCH("-",VLOOKUP(C22,'[7]Liste pilotes'!ListePilotes,16),2))</f>
        <v xml:space="preserve"> LES AILES SPARNACIENNES</v>
      </c>
      <c r="J22" s="265"/>
      <c r="K22" s="651">
        <v>378.88</v>
      </c>
      <c r="L22" s="286">
        <v>765.6</v>
      </c>
      <c r="M22" s="287">
        <v>409.26</v>
      </c>
      <c r="N22" s="652">
        <v>801.74</v>
      </c>
      <c r="O22" s="651">
        <v>439.36</v>
      </c>
      <c r="P22" s="652">
        <v>838.46</v>
      </c>
      <c r="Q22" s="653">
        <f t="shared" si="2"/>
        <v>1640.2000000000003</v>
      </c>
      <c r="R22" s="274"/>
      <c r="S22" s="282"/>
      <c r="T22" s="282"/>
      <c r="U22" s="282"/>
      <c r="V22" s="282"/>
      <c r="W22" s="283"/>
      <c r="X22" s="282"/>
      <c r="Z22" s="276"/>
      <c r="AA22" s="275"/>
      <c r="AB22" s="277"/>
      <c r="AC22" s="275"/>
      <c r="AD22" s="277"/>
      <c r="AE22" s="277"/>
    </row>
    <row r="23" spans="1:32" s="244" customFormat="1" ht="14" customHeight="1" thickBot="1">
      <c r="A23" s="244">
        <v>18</v>
      </c>
      <c r="B23" s="260">
        <f t="shared" si="0"/>
        <v>18</v>
      </c>
      <c r="C23" s="647">
        <v>304</v>
      </c>
      <c r="D23" s="648" t="str">
        <f>CONCATENATE(VLOOKUP(C23,'[7]Liste pilotes'!ListePilotes,4)," ",VLOOKUP(C23,'[7]Liste pilotes'!ListePilotes,5))</f>
        <v>VERROUST Frederic</v>
      </c>
      <c r="E23" s="649" t="str">
        <f>VLOOKUP(C23,'[7]Liste pilotes'!ListePilotes,17)</f>
        <v>Senior</v>
      </c>
      <c r="F23" s="649">
        <f>VLOOKUP(C23,'[7]Liste pilotes'!ListePilotes,2)</f>
        <v>8409363</v>
      </c>
      <c r="G23" s="649" t="str">
        <f>LEFT(VLOOKUP(C23,'[7]Liste pilotes'!ListePilotes,14),SEARCH(" ",VLOOKUP(C23,'[7]Liste pilotes'!ListePilotes,14),1))</f>
        <v xml:space="preserve">LAMNOR </v>
      </c>
      <c r="H23" s="655" t="str">
        <f>LEFT(VLOOKUP(C23,'[7]Liste pilotes'!ListePilotes,16),SEARCH(" ",VLOOKUP(C23,'[7]Liste pilotes'!ListePilotes,16),1))</f>
        <v xml:space="preserve">0223 </v>
      </c>
      <c r="I23" s="650" t="str">
        <f>RIGHT(VLOOKUP(C23,'[7]Liste pilotes'!ListePilotes,16),LEN(VLOOKUP(C23,'[7]Liste pilotes'!ListePilotes,16))-SEARCH("-",VLOOKUP(C23,'[7]Liste pilotes'!ListePilotes,16),2))</f>
        <v xml:space="preserve"> CLUB MODELISTE DE DIEPPE</v>
      </c>
      <c r="J23" s="273"/>
      <c r="K23" s="651">
        <v>396.69</v>
      </c>
      <c r="L23" s="652">
        <v>801.59</v>
      </c>
      <c r="M23" s="660">
        <v>0</v>
      </c>
      <c r="N23" s="660">
        <v>0</v>
      </c>
      <c r="O23" s="651">
        <v>438.8</v>
      </c>
      <c r="P23" s="652">
        <v>837.39</v>
      </c>
      <c r="Q23" s="653">
        <f t="shared" si="2"/>
        <v>1638.98</v>
      </c>
      <c r="R23" s="274"/>
      <c r="S23" s="282"/>
      <c r="T23" s="282"/>
      <c r="U23" s="282"/>
      <c r="V23" s="282"/>
      <c r="W23" s="283"/>
      <c r="X23" s="282"/>
      <c r="Y23" s="242"/>
    </row>
    <row r="24" spans="1:32" s="244" customFormat="1" ht="14" customHeight="1" thickBot="1">
      <c r="A24" s="244">
        <v>19</v>
      </c>
      <c r="B24" s="260">
        <f t="shared" si="0"/>
        <v>19</v>
      </c>
      <c r="C24" s="647">
        <v>319</v>
      </c>
      <c r="D24" s="648" t="str">
        <f>CONCATENATE(VLOOKUP(C24,'[7]Liste pilotes'!ListePilotes,4)," ",VLOOKUP(C24,'[7]Liste pilotes'!ListePilotes,5))</f>
        <v>BOUCHET Laurent</v>
      </c>
      <c r="E24" s="649" t="str">
        <f>VLOOKUP(C24,'[7]Liste pilotes'!ListePilotes,17)</f>
        <v>Senior</v>
      </c>
      <c r="F24" s="649">
        <f>VLOOKUP(C24,'[7]Liste pilotes'!ListePilotes,2)</f>
        <v>2200951</v>
      </c>
      <c r="G24" s="649" t="str">
        <f>LEFT(VLOOKUP(C24,'[7]Liste pilotes'!ListePilotes,14),SEARCH(" ",VLOOKUP(C24,'[7]Liste pilotes'!ListePilotes,14),1))</f>
        <v xml:space="preserve">LAMBFC </v>
      </c>
      <c r="H24" s="655" t="str">
        <f>LEFT(VLOOKUP(C24,'[7]Liste pilotes'!ListePilotes,16),SEARCH(" ",VLOOKUP(C24,'[7]Liste pilotes'!ListePilotes,16),1))</f>
        <v xml:space="preserve">0542 </v>
      </c>
      <c r="I24" s="650" t="str">
        <f>RIGHT(VLOOKUP(C24,'[7]Liste pilotes'!ListePilotes,16),LEN(VLOOKUP(C24,'[7]Liste pilotes'!ListePilotes,16))-SEARCH("-",VLOOKUP(C24,'[7]Liste pilotes'!ListePilotes,16),2))</f>
        <v xml:space="preserve"> ASS. M.A.C. DE SERMANGE</v>
      </c>
      <c r="J24" s="273"/>
      <c r="K24" s="651">
        <v>406.29</v>
      </c>
      <c r="L24" s="652">
        <v>820.99</v>
      </c>
      <c r="M24" s="660">
        <v>355.07</v>
      </c>
      <c r="N24" s="660">
        <v>695.58</v>
      </c>
      <c r="O24" s="651">
        <v>422.31</v>
      </c>
      <c r="P24" s="652">
        <v>805.92</v>
      </c>
      <c r="Q24" s="653">
        <f t="shared" si="2"/>
        <v>1626.9100000000003</v>
      </c>
      <c r="R24" s="268"/>
      <c r="S24" s="282"/>
      <c r="T24" s="282"/>
      <c r="U24" s="282"/>
      <c r="V24" s="282"/>
      <c r="W24" s="282"/>
      <c r="X24" s="282"/>
      <c r="Y24" s="242"/>
    </row>
    <row r="25" spans="1:32" s="244" customFormat="1" ht="14" customHeight="1" thickBot="1">
      <c r="A25" s="244">
        <v>20</v>
      </c>
      <c r="B25" s="260">
        <f t="shared" si="0"/>
        <v>20</v>
      </c>
      <c r="C25" s="647">
        <v>301</v>
      </c>
      <c r="D25" s="648" t="str">
        <f>CONCATENATE(VLOOKUP(C25,'[7]Liste pilotes'!ListePilotes,4)," ",VLOOKUP(C25,'[7]Liste pilotes'!ListePilotes,5))</f>
        <v>TINTURIER Jean Louis</v>
      </c>
      <c r="E25" s="649" t="str">
        <f>VLOOKUP(C25,'[7]Liste pilotes'!ListePilotes,17)</f>
        <v>Senior</v>
      </c>
      <c r="F25" s="649">
        <f>VLOOKUP(C25,'[7]Liste pilotes'!ListePilotes,2)</f>
        <v>9702847</v>
      </c>
      <c r="G25" s="649" t="str">
        <f>LEFT(VLOOKUP(C25,'[7]Liste pilotes'!ListePilotes,14),SEARCH(" ",VLOOKUP(C25,'[7]Liste pilotes'!ListePilotes,14),1))</f>
        <v xml:space="preserve">LAMNOR </v>
      </c>
      <c r="H25" s="655" t="str">
        <f>LEFT(VLOOKUP(C25,'[7]Liste pilotes'!ListePilotes,16),SEARCH(" ",VLOOKUP(C25,'[7]Liste pilotes'!ListePilotes,16),1))</f>
        <v xml:space="preserve">0967 </v>
      </c>
      <c r="I25" s="650" t="str">
        <f>RIGHT(VLOOKUP(C25,'[7]Liste pilotes'!ListePilotes,16),LEN(VLOOKUP(C25,'[7]Liste pilotes'!ListePilotes,16))-SEARCH("-",VLOOKUP(C25,'[7]Liste pilotes'!ListePilotes,16),2))</f>
        <v xml:space="preserve"> HAGUE MODEL AIR CLUB</v>
      </c>
      <c r="J25" s="273"/>
      <c r="K25" s="651">
        <v>389.96</v>
      </c>
      <c r="L25" s="652">
        <v>787.99</v>
      </c>
      <c r="M25" s="660">
        <v>0</v>
      </c>
      <c r="N25" s="660">
        <v>0</v>
      </c>
      <c r="O25" s="651">
        <v>438.77</v>
      </c>
      <c r="P25" s="652">
        <v>837.34</v>
      </c>
      <c r="Q25" s="653">
        <f t="shared" si="2"/>
        <v>1625.33</v>
      </c>
      <c r="R25" s="268"/>
      <c r="S25" s="281"/>
      <c r="T25" s="279"/>
      <c r="U25" s="280"/>
      <c r="V25" s="279"/>
      <c r="W25" s="280"/>
      <c r="X25" s="280"/>
      <c r="Y25" s="242"/>
      <c r="Z25" s="242"/>
      <c r="AA25" s="242"/>
      <c r="AB25" s="242"/>
      <c r="AF25" s="242"/>
    </row>
    <row r="26" spans="1:32" s="244" customFormat="1" ht="14" customHeight="1" thickBot="1">
      <c r="A26" s="244">
        <v>21</v>
      </c>
      <c r="B26" s="260">
        <f t="shared" si="0"/>
        <v>21</v>
      </c>
      <c r="C26" s="647">
        <v>303</v>
      </c>
      <c r="D26" s="648" t="str">
        <f>CONCATENATE(VLOOKUP(C26,'[7]Liste pilotes'!ListePilotes,4)," ",VLOOKUP(C26,'[7]Liste pilotes'!ListePilotes,5))</f>
        <v>NOWIK Pascal</v>
      </c>
      <c r="E26" s="649" t="str">
        <f>VLOOKUP(C26,'[7]Liste pilotes'!ListePilotes,17)</f>
        <v>Senior</v>
      </c>
      <c r="F26" s="649" t="str">
        <f>VLOOKUP(C26,'[7]Liste pilotes'!ListePilotes,2)</f>
        <v>0700073</v>
      </c>
      <c r="G26" s="649" t="str">
        <f>LEFT(VLOOKUP(C26,'[7]Liste pilotes'!ListePilotes,14),SEARCH(" ",VLOOKUP(C26,'[7]Liste pilotes'!ListePilotes,14),1))</f>
        <v xml:space="preserve">LAMNA </v>
      </c>
      <c r="H26" s="655" t="str">
        <f>LEFT(VLOOKUP(C26,'[7]Liste pilotes'!ListePilotes,16),SEARCH(" ",VLOOKUP(C26,'[7]Liste pilotes'!ListePilotes,16),1))</f>
        <v xml:space="preserve">0058 </v>
      </c>
      <c r="I26" s="650" t="str">
        <f>RIGHT(VLOOKUP(C26,'[7]Liste pilotes'!ListePilotes,16),LEN(VLOOKUP(C26,'[7]Liste pilotes'!ListePilotes,16))-SEARCH("-",VLOOKUP(C26,'[7]Liste pilotes'!ListePilotes,16),2))</f>
        <v xml:space="preserve"> ASS. INTERCO. DE MODELISME</v>
      </c>
      <c r="J26" s="273"/>
      <c r="K26" s="651">
        <v>376.97</v>
      </c>
      <c r="L26" s="652">
        <v>761.75</v>
      </c>
      <c r="M26" s="660">
        <v>0</v>
      </c>
      <c r="N26" s="660">
        <v>0</v>
      </c>
      <c r="O26" s="651">
        <v>451.7</v>
      </c>
      <c r="P26" s="652">
        <v>862.01</v>
      </c>
      <c r="Q26" s="653">
        <f t="shared" si="2"/>
        <v>1623.76</v>
      </c>
      <c r="R26" s="268"/>
      <c r="S26" s="279"/>
      <c r="T26" s="279"/>
      <c r="U26" s="280"/>
      <c r="V26" s="279"/>
      <c r="W26" s="280"/>
      <c r="X26" s="280"/>
      <c r="Y26" s="242"/>
      <c r="Z26" s="242"/>
      <c r="AA26" s="242"/>
      <c r="AB26" s="242"/>
      <c r="AF26" s="242"/>
    </row>
    <row r="27" spans="1:32" s="244" customFormat="1" ht="14" customHeight="1" thickBot="1">
      <c r="A27" s="244">
        <v>22</v>
      </c>
      <c r="B27" s="260">
        <f t="shared" si="0"/>
        <v>22</v>
      </c>
      <c r="C27" s="647">
        <v>305</v>
      </c>
      <c r="D27" s="648" t="str">
        <f>CONCATENATE(VLOOKUP(C27,'[7]Liste pilotes'!ListePilotes,4)," ",VLOOKUP(C27,'[7]Liste pilotes'!ListePilotes,5))</f>
        <v>FOUCART Nicolas</v>
      </c>
      <c r="E27" s="649" t="str">
        <f>VLOOKUP(C27,'[7]Liste pilotes'!ListePilotes,17)</f>
        <v>Senior</v>
      </c>
      <c r="F27" s="649">
        <f>VLOOKUP(C27,'[7]Liste pilotes'!ListePilotes,2)</f>
        <v>1301143</v>
      </c>
      <c r="G27" s="649" t="str">
        <f>LEFT(VLOOKUP(C27,'[7]Liste pilotes'!ListePilotes,14),SEARCH(" ",VLOOKUP(C27,'[7]Liste pilotes'!ListePilotes,14),1))</f>
        <v xml:space="preserve">LAMHDF </v>
      </c>
      <c r="H27" s="655" t="str">
        <f>LEFT(VLOOKUP(C27,'[7]Liste pilotes'!ListePilotes,16),SEARCH(" ",VLOOKUP(C27,'[7]Liste pilotes'!ListePilotes,16),1))</f>
        <v xml:space="preserve">0108 </v>
      </c>
      <c r="I27" s="650" t="str">
        <f>RIGHT(VLOOKUP(C27,'[7]Liste pilotes'!ListePilotes,16),LEN(VLOOKUP(C27,'[7]Liste pilotes'!ListePilotes,16))-SEARCH("-",VLOOKUP(C27,'[7]Liste pilotes'!ListePilotes,16),2))</f>
        <v xml:space="preserve"> AERO CLUB D'ALBERT MEAULTE MAURICE WEISS</v>
      </c>
      <c r="J27" s="273"/>
      <c r="K27" s="284">
        <v>385.24</v>
      </c>
      <c r="L27" s="652">
        <v>778.46</v>
      </c>
      <c r="M27" s="660">
        <v>0</v>
      </c>
      <c r="N27" s="660">
        <v>0</v>
      </c>
      <c r="O27" s="651">
        <v>406.71</v>
      </c>
      <c r="P27" s="652">
        <v>776.15</v>
      </c>
      <c r="Q27" s="653">
        <f t="shared" si="2"/>
        <v>1554.6100000000001</v>
      </c>
      <c r="R27" s="268"/>
      <c r="S27" s="282"/>
      <c r="T27" s="282"/>
      <c r="U27" s="282"/>
      <c r="V27" s="282"/>
      <c r="W27" s="283"/>
      <c r="X27" s="282"/>
      <c r="Y27" s="242"/>
      <c r="Z27" s="242"/>
      <c r="AA27" s="240"/>
      <c r="AB27" s="242"/>
      <c r="AF27" s="242"/>
    </row>
    <row r="28" spans="1:32" s="244" customFormat="1" ht="14" customHeight="1" thickBot="1">
      <c r="A28" s="244">
        <v>23</v>
      </c>
      <c r="B28" s="260">
        <f t="shared" si="0"/>
        <v>23</v>
      </c>
      <c r="C28" s="647">
        <v>315</v>
      </c>
      <c r="D28" s="648" t="str">
        <f>CONCATENATE(VLOOKUP(C28,'[7]Liste pilotes'!ListePilotes,4)," ",VLOOKUP(C28,'[7]Liste pilotes'!ListePilotes,5))</f>
        <v>VEYRINE Jacques</v>
      </c>
      <c r="E28" s="649" t="str">
        <f>VLOOKUP(C28,'[7]Liste pilotes'!ListePilotes,17)</f>
        <v>Senior</v>
      </c>
      <c r="F28" s="649">
        <f>VLOOKUP(C28,'[7]Liste pilotes'!ListePilotes,2)</f>
        <v>9903785</v>
      </c>
      <c r="G28" s="649" t="str">
        <f>LEFT(VLOOKUP(C28,'[7]Liste pilotes'!ListePilotes,14),SEARCH(" ",VLOOKUP(C28,'[7]Liste pilotes'!ListePilotes,14),1))</f>
        <v xml:space="preserve">LAMNA </v>
      </c>
      <c r="H28" s="655" t="str">
        <f>LEFT(VLOOKUP(C28,'[7]Liste pilotes'!ListePilotes,16),SEARCH(" ",VLOOKUP(C28,'[7]Liste pilotes'!ListePilotes,16),1))</f>
        <v xml:space="preserve">0583 </v>
      </c>
      <c r="I28" s="650" t="str">
        <f>RIGHT(VLOOKUP(C28,'[7]Liste pilotes'!ListePilotes,16),LEN(VLOOKUP(C28,'[7]Liste pilotes'!ListePilotes,16))-SEARCH("-",VLOOKUP(C28,'[7]Liste pilotes'!ListePilotes,16),2))</f>
        <v xml:space="preserve"> CLUB AEROMODELISTE DU MEDOC</v>
      </c>
      <c r="J28" s="273"/>
      <c r="K28" s="645">
        <v>342.56</v>
      </c>
      <c r="L28" s="660">
        <v>692.21</v>
      </c>
      <c r="M28" s="651">
        <v>411.32</v>
      </c>
      <c r="N28" s="652">
        <v>805.77</v>
      </c>
      <c r="O28" s="651">
        <v>385.89</v>
      </c>
      <c r="P28" s="652">
        <v>736.42</v>
      </c>
      <c r="Q28" s="653">
        <f t="shared" si="2"/>
        <v>1542.19</v>
      </c>
      <c r="R28" s="274"/>
      <c r="S28" s="282"/>
      <c r="T28" s="282"/>
      <c r="U28" s="282"/>
      <c r="V28" s="282"/>
      <c r="W28" s="283"/>
      <c r="X28" s="282"/>
      <c r="Y28" s="242"/>
      <c r="Z28" s="242"/>
      <c r="AA28" s="242"/>
      <c r="AB28" s="242"/>
      <c r="AF28" s="242"/>
    </row>
    <row r="29" spans="1:32" ht="14" customHeight="1" thickBot="1">
      <c r="A29" s="244">
        <v>24</v>
      </c>
      <c r="B29" s="260">
        <f t="shared" si="0"/>
        <v>24</v>
      </c>
      <c r="C29" s="647">
        <v>314</v>
      </c>
      <c r="D29" s="648" t="str">
        <f>CONCATENATE(VLOOKUP(C29,'[7]Liste pilotes'!ListePilotes,4)," ",VLOOKUP(C29,'[7]Liste pilotes'!ListePilotes,5))</f>
        <v>DELVALLET Pascal</v>
      </c>
      <c r="E29" s="649" t="str">
        <f>VLOOKUP(C29,'[7]Liste pilotes'!ListePilotes,17)</f>
        <v>Senior</v>
      </c>
      <c r="F29" s="649">
        <f>VLOOKUP(C29,'[7]Liste pilotes'!ListePilotes,2)</f>
        <v>9306074</v>
      </c>
      <c r="G29" s="649" t="str">
        <f>LEFT(VLOOKUP(C29,'[7]Liste pilotes'!ListePilotes,14),SEARCH(" ",VLOOKUP(C29,'[7]Liste pilotes'!ListePilotes,14),1))</f>
        <v xml:space="preserve">LAMIF </v>
      </c>
      <c r="H29" s="655" t="str">
        <f>LEFT(VLOOKUP(C29,'[7]Liste pilotes'!ListePilotes,16),SEARCH(" ",VLOOKUP(C29,'[7]Liste pilotes'!ListePilotes,16),1))</f>
        <v xml:space="preserve">0748 </v>
      </c>
      <c r="I29" s="650" t="str">
        <f>RIGHT(VLOOKUP(C29,'[7]Liste pilotes'!ListePilotes,16),LEN(VLOOKUP(C29,'[7]Liste pilotes'!ListePilotes,16))-SEARCH("-",VLOOKUP(C29,'[7]Liste pilotes'!ListePilotes,16),2))</f>
        <v xml:space="preserve"> CLUB MODELISME DE SACLAY</v>
      </c>
      <c r="J29" s="273"/>
      <c r="K29" s="645">
        <v>354.2</v>
      </c>
      <c r="L29" s="660">
        <v>715.73</v>
      </c>
      <c r="M29" s="651">
        <v>407.36</v>
      </c>
      <c r="N29" s="652">
        <v>798.01</v>
      </c>
      <c r="O29" s="651">
        <v>384.51</v>
      </c>
      <c r="P29" s="652">
        <v>733.79</v>
      </c>
      <c r="Q29" s="653">
        <f t="shared" si="2"/>
        <v>1531.7999999999997</v>
      </c>
      <c r="R29" s="285"/>
      <c r="S29" s="282"/>
      <c r="T29" s="282"/>
      <c r="U29" s="282"/>
      <c r="V29" s="282"/>
      <c r="W29" s="282"/>
      <c r="X29" s="282"/>
      <c r="Y29" s="240"/>
      <c r="Z29" s="240"/>
      <c r="AA29" s="240"/>
      <c r="AB29" s="240"/>
      <c r="AF29" s="242"/>
    </row>
    <row r="30" spans="1:32" ht="14" customHeight="1" thickBot="1">
      <c r="A30" s="244">
        <v>25</v>
      </c>
      <c r="B30" s="665">
        <f t="shared" si="0"/>
        <v>25</v>
      </c>
      <c r="C30" s="666">
        <v>321</v>
      </c>
      <c r="D30" s="667" t="str">
        <f>CONCATENATE(VLOOKUP(C30,'[7]Liste pilotes'!ListePilotes,4)," ",VLOOKUP(C30,'[7]Liste pilotes'!ListePilotes,5))</f>
        <v>MAERTE Guillaume</v>
      </c>
      <c r="E30" s="668" t="str">
        <f>VLOOKUP(C30,'[7]Liste pilotes'!ListePilotes,17)</f>
        <v>Senior</v>
      </c>
      <c r="F30" s="668" t="str">
        <f>VLOOKUP(C30,'[7]Liste pilotes'!ListePilotes,2)</f>
        <v>0702038</v>
      </c>
      <c r="G30" s="668" t="str">
        <f>LEFT(VLOOKUP(C30,'[7]Liste pilotes'!ListePilotes,14),SEARCH(" ",VLOOKUP(C30,'[7]Liste pilotes'!ListePilotes,14),1))</f>
        <v xml:space="preserve">LAMHDF </v>
      </c>
      <c r="H30" s="669" t="str">
        <f>LEFT(VLOOKUP(C30,'[7]Liste pilotes'!ListePilotes,16),SEARCH(" ",VLOOKUP(C30,'[7]Liste pilotes'!ListePilotes,16),1))</f>
        <v xml:space="preserve">0362 </v>
      </c>
      <c r="I30" s="670" t="str">
        <f>RIGHT(VLOOKUP(C30,'[7]Liste pilotes'!ListePilotes,16),LEN(VLOOKUP(C30,'[7]Liste pilotes'!ListePilotes,16))-SEARCH("-",VLOOKUP(C30,'[7]Liste pilotes'!ListePilotes,16),2))</f>
        <v xml:space="preserve"> LES 3 L DE LYS LEZ LANNOY</v>
      </c>
      <c r="J30" s="273"/>
      <c r="K30" s="645">
        <v>352.53</v>
      </c>
      <c r="L30" s="660">
        <v>712.36</v>
      </c>
      <c r="M30" s="651">
        <v>392.56</v>
      </c>
      <c r="N30" s="652">
        <v>769.02</v>
      </c>
      <c r="O30" s="651">
        <v>395.83</v>
      </c>
      <c r="P30" s="652">
        <v>755.39</v>
      </c>
      <c r="Q30" s="653">
        <f>L30+N30+P30-MIN(L30,N30,P30)</f>
        <v>1524.4099999999999</v>
      </c>
      <c r="R30" s="285"/>
      <c r="S30" s="282"/>
      <c r="T30" s="282"/>
      <c r="U30" s="282"/>
      <c r="V30" s="282"/>
      <c r="W30" s="282"/>
      <c r="X30" s="282"/>
      <c r="Y30" s="240"/>
      <c r="Z30" s="240"/>
      <c r="AA30" s="240"/>
      <c r="AB30" s="240"/>
      <c r="AF30" s="242"/>
    </row>
    <row r="31" spans="1:32" ht="5.25" customHeight="1" thickBot="1">
      <c r="A31" s="244"/>
      <c r="B31" s="288"/>
      <c r="C31" s="289"/>
      <c r="D31" s="290"/>
      <c r="E31" s="291"/>
      <c r="F31" s="291"/>
      <c r="G31" s="291"/>
      <c r="H31" s="292"/>
      <c r="I31" s="291"/>
      <c r="J31" s="273"/>
      <c r="K31" s="279"/>
      <c r="L31" s="274"/>
      <c r="M31" s="279"/>
      <c r="N31" s="274"/>
      <c r="O31" s="279"/>
      <c r="P31" s="274"/>
      <c r="Q31" s="268"/>
      <c r="R31" s="285"/>
      <c r="S31" s="282"/>
      <c r="T31" s="282"/>
      <c r="U31" s="282"/>
      <c r="V31" s="282"/>
      <c r="W31" s="282"/>
      <c r="X31" s="282"/>
      <c r="Y31" s="240"/>
      <c r="Z31" s="240"/>
      <c r="AA31" s="240"/>
      <c r="AB31" s="240"/>
      <c r="AF31" s="242"/>
    </row>
    <row r="32" spans="1:32" ht="14" customHeight="1" thickBot="1">
      <c r="A32" s="244" t="s">
        <v>18</v>
      </c>
      <c r="B32" s="293">
        <f t="shared" si="0"/>
        <v>26</v>
      </c>
      <c r="C32" s="294">
        <v>308</v>
      </c>
      <c r="D32" s="295" t="str">
        <f>CONCATENATE(VLOOKUP(C32,'[7]Liste pilotes'!ListePilotes,4)," ",VLOOKUP(C32,'[7]Liste pilotes'!ListePilotes,5))</f>
        <v>COSNER Armel</v>
      </c>
      <c r="E32" s="296" t="str">
        <f>VLOOKUP(C32,'[7]Liste pilotes'!ListePilotes,17)</f>
        <v>Senior</v>
      </c>
      <c r="F32" s="296">
        <f>VLOOKUP(C32,'[7]Liste pilotes'!ListePilotes,2)</f>
        <v>8700752</v>
      </c>
      <c r="G32" s="296" t="str">
        <f>LEFT(VLOOKUP(C32,'[7]Liste pilotes'!ListePilotes,14),SEARCH(" ",VLOOKUP(C32,'[7]Liste pilotes'!ListePilotes,14),1))</f>
        <v xml:space="preserve">LAMNOR </v>
      </c>
      <c r="H32" s="297" t="str">
        <f>LEFT(VLOOKUP(C32,'[7]Liste pilotes'!ListePilotes,16),SEARCH(" ",VLOOKUP(C32,'[7]Liste pilotes'!ListePilotes,16),1))</f>
        <v xml:space="preserve">0588 </v>
      </c>
      <c r="I32" s="298" t="str">
        <f>RIGHT(VLOOKUP(C32,'[7]Liste pilotes'!ListePilotes,16),LEN(VLOOKUP(C32,'[7]Liste pilotes'!ListePilotes,16))-SEARCH("-",VLOOKUP(C32,'[7]Liste pilotes'!ListePilotes,16),2))</f>
        <v xml:space="preserve"> MODEL AIR CLUB CONCHOIS</v>
      </c>
      <c r="J32" s="240"/>
      <c r="K32" s="299">
        <v>0</v>
      </c>
      <c r="L32" s="300">
        <v>0</v>
      </c>
      <c r="M32" s="299">
        <v>0</v>
      </c>
      <c r="N32" s="300">
        <v>0</v>
      </c>
      <c r="O32" s="299">
        <v>0</v>
      </c>
      <c r="P32" s="300">
        <v>0</v>
      </c>
      <c r="Q32" s="301">
        <f t="shared" si="2"/>
        <v>0</v>
      </c>
      <c r="R32" s="285"/>
      <c r="S32" s="282"/>
      <c r="T32" s="282"/>
      <c r="U32" s="282"/>
      <c r="V32" s="282"/>
      <c r="W32" s="282"/>
      <c r="X32" s="282"/>
      <c r="Y32" s="240"/>
      <c r="Z32" s="240"/>
      <c r="AA32" s="240"/>
      <c r="AB32" s="240"/>
      <c r="AF32" s="242"/>
    </row>
    <row r="33" spans="1:32" ht="24" customHeight="1" thickBot="1">
      <c r="B33" s="232"/>
      <c r="C33" s="302"/>
      <c r="D33" s="276"/>
      <c r="E33" s="303"/>
      <c r="F33" s="237"/>
      <c r="G33" s="235"/>
      <c r="H33" s="236"/>
      <c r="K33" s="304"/>
      <c r="L33" s="304"/>
      <c r="M33" s="304"/>
      <c r="N33" s="305"/>
      <c r="O33" s="304"/>
      <c r="P33" s="304"/>
      <c r="Q33" s="304"/>
      <c r="R33" s="306"/>
      <c r="S33" s="306"/>
      <c r="T33" s="306"/>
      <c r="U33" s="306"/>
      <c r="V33" s="306"/>
      <c r="W33" s="306"/>
      <c r="X33" s="304"/>
      <c r="AE33" s="240"/>
    </row>
    <row r="34" spans="1:32" ht="18" customHeight="1" thickBot="1">
      <c r="B34" s="241" t="s">
        <v>346</v>
      </c>
      <c r="C34" s="710" t="s">
        <v>347</v>
      </c>
      <c r="D34" s="710"/>
      <c r="E34" s="710"/>
      <c r="F34" s="710"/>
      <c r="G34" s="710"/>
      <c r="H34" s="710"/>
      <c r="I34" s="710"/>
      <c r="J34" s="242"/>
      <c r="K34" s="711" t="s">
        <v>335</v>
      </c>
      <c r="L34" s="712"/>
      <c r="M34" s="712"/>
      <c r="N34" s="712"/>
      <c r="O34" s="712"/>
      <c r="P34" s="712"/>
      <c r="Q34" s="713"/>
      <c r="R34" s="306"/>
      <c r="S34" s="711" t="s">
        <v>348</v>
      </c>
      <c r="T34" s="712"/>
      <c r="U34" s="712"/>
      <c r="V34" s="712"/>
      <c r="W34" s="712"/>
      <c r="X34" s="713"/>
      <c r="Y34" s="244"/>
      <c r="Z34" s="244"/>
    </row>
    <row r="35" spans="1:32" ht="26.25" customHeight="1" thickBot="1">
      <c r="A35" s="244" t="s">
        <v>337</v>
      </c>
      <c r="B35" s="642" t="s">
        <v>338</v>
      </c>
      <c r="C35" s="245" t="s">
        <v>339</v>
      </c>
      <c r="D35" s="671" t="s">
        <v>1</v>
      </c>
      <c r="E35" s="249" t="s">
        <v>340</v>
      </c>
      <c r="F35" s="672" t="s">
        <v>341</v>
      </c>
      <c r="G35" s="673" t="s">
        <v>3</v>
      </c>
      <c r="H35" s="674" t="s">
        <v>4</v>
      </c>
      <c r="I35" s="675" t="s">
        <v>5</v>
      </c>
      <c r="J35" s="252"/>
      <c r="K35" s="309" t="s">
        <v>6</v>
      </c>
      <c r="L35" s="308" t="s">
        <v>342</v>
      </c>
      <c r="M35" s="309" t="s">
        <v>7</v>
      </c>
      <c r="N35" s="310" t="s">
        <v>342</v>
      </c>
      <c r="O35" s="311" t="s">
        <v>8</v>
      </c>
      <c r="P35" s="310" t="s">
        <v>342</v>
      </c>
      <c r="Q35" s="312" t="s">
        <v>20</v>
      </c>
      <c r="R35" s="271"/>
      <c r="S35" s="313" t="s">
        <v>343</v>
      </c>
      <c r="T35" s="313" t="s">
        <v>349</v>
      </c>
      <c r="U35" s="307" t="s">
        <v>342</v>
      </c>
      <c r="V35" s="313" t="s">
        <v>350</v>
      </c>
      <c r="W35" s="308" t="s">
        <v>342</v>
      </c>
      <c r="X35" s="310" t="s">
        <v>20</v>
      </c>
    </row>
    <row r="36" spans="1:32" s="244" customFormat="1" ht="14" customHeight="1" thickBot="1">
      <c r="A36" s="259">
        <v>1</v>
      </c>
      <c r="B36" s="314">
        <f t="shared" ref="B36:B54" si="4">RANK(Q36,Q$36:Q$54)</f>
        <v>1</v>
      </c>
      <c r="C36" s="315">
        <v>201</v>
      </c>
      <c r="D36" s="676" t="str">
        <f>CONCATENATE(VLOOKUP(C36,'[7]Liste pilotes'!ListePilotes,4)," ",VLOOKUP(C36,'[7]Liste pilotes'!ListePilotes,5))</f>
        <v>HATTAT Armand</v>
      </c>
      <c r="E36" s="677" t="str">
        <f>VLOOKUP(C36,'[7]Liste pilotes'!ListePilotes,17)</f>
        <v>Senior</v>
      </c>
      <c r="F36" s="677">
        <f>VLOOKUP(C36,'[7]Liste pilotes'!ListePilotes,2)</f>
        <v>2400007</v>
      </c>
      <c r="G36" s="677" t="str">
        <f>LEFT(VLOOKUP(C36,'[7]Liste pilotes'!ListePilotes,14),SEARCH(" ",VLOOKUP(C36,'[7]Liste pilotes'!ListePilotes,14),1))</f>
        <v xml:space="preserve">LAMGE </v>
      </c>
      <c r="H36" s="678" t="str">
        <f>LEFT(VLOOKUP(C36,'[7]Liste pilotes'!ListePilotes,16),SEARCH(" ",VLOOKUP(C36,'[7]Liste pilotes'!ListePilotes,16),1))</f>
        <v xml:space="preserve">0289 </v>
      </c>
      <c r="I36" s="679" t="str">
        <f>RIGHT(VLOOKUP(C36,'[7]Liste pilotes'!ListePilotes,16),LEN(VLOOKUP(C36,'[7]Liste pilotes'!ListePilotes,16))-SEARCH("-",VLOOKUP(C36,'[7]Liste pilotes'!ListePilotes,16),2))</f>
        <v xml:space="preserve"> LES AILES SPARNACIENNES</v>
      </c>
      <c r="J36" s="265"/>
      <c r="K36" s="266">
        <v>403.86</v>
      </c>
      <c r="L36" s="680">
        <v>1000</v>
      </c>
      <c r="M36" s="266">
        <v>410.62</v>
      </c>
      <c r="N36" s="681">
        <v>993.86</v>
      </c>
      <c r="O36" s="266">
        <v>428.48</v>
      </c>
      <c r="P36" s="680">
        <v>1000</v>
      </c>
      <c r="Q36" s="267">
        <f>L36+N36+P36-MIN(L36,N36,P36)</f>
        <v>2000</v>
      </c>
      <c r="R36" s="274"/>
      <c r="S36" s="682">
        <f>ROUND(Q36/MAX(Q$36:Q$40)*1000,2)</f>
        <v>1000</v>
      </c>
      <c r="T36" s="651">
        <v>454.13</v>
      </c>
      <c r="U36" s="683">
        <v>1000</v>
      </c>
      <c r="V36" s="269">
        <v>456.16</v>
      </c>
      <c r="W36" s="684">
        <v>1000</v>
      </c>
      <c r="X36" s="316">
        <f>S36+U36+W36-MIN(U36,W36,S36)</f>
        <v>2000</v>
      </c>
    </row>
    <row r="37" spans="1:32" s="244" customFormat="1" ht="14" customHeight="1" thickBot="1">
      <c r="A37" s="259">
        <v>2</v>
      </c>
      <c r="B37" s="314">
        <f t="shared" si="4"/>
        <v>3</v>
      </c>
      <c r="C37" s="647">
        <v>204</v>
      </c>
      <c r="D37" s="685" t="str">
        <f>CONCATENATE(VLOOKUP(C37,'[7]Liste pilotes'!ListePilotes,4)," ",VLOOKUP(C37,'[7]Liste pilotes'!ListePilotes,5))</f>
        <v>LEPRETRE Lucas</v>
      </c>
      <c r="E37" s="649" t="str">
        <f>VLOOKUP(C37,'[7]Liste pilotes'!ListePilotes,17)</f>
        <v>Senior</v>
      </c>
      <c r="F37" s="649">
        <f>VLOOKUP(C37,'[7]Liste pilotes'!ListePilotes,2)</f>
        <v>1016045</v>
      </c>
      <c r="G37" s="649" t="str">
        <f>LEFT(VLOOKUP(C37,'[7]Liste pilotes'!ListePilotes,14),SEARCH(" ",VLOOKUP(C37,'[7]Liste pilotes'!ListePilotes,14),1))</f>
        <v xml:space="preserve">LAMHDF </v>
      </c>
      <c r="H37" s="655" t="str">
        <f>LEFT(VLOOKUP(C37,'[7]Liste pilotes'!ListePilotes,16),SEARCH(" ",VLOOKUP(C37,'[7]Liste pilotes'!ListePilotes,16),1))</f>
        <v xml:space="preserve">0980 </v>
      </c>
      <c r="I37" s="650" t="str">
        <f>RIGHT(VLOOKUP(C37,'[7]Liste pilotes'!ListePilotes,16),LEN(VLOOKUP(C37,'[7]Liste pilotes'!ListePilotes,16))-SEARCH("-",VLOOKUP(C37,'[7]Liste pilotes'!ListePilotes,16),2))</f>
        <v xml:space="preserve"> AEROMODELISME DU TERNOIS</v>
      </c>
      <c r="J37" s="265"/>
      <c r="K37" s="651">
        <v>379.94</v>
      </c>
      <c r="L37" s="686">
        <v>940.78</v>
      </c>
      <c r="M37" s="651">
        <v>413.16</v>
      </c>
      <c r="N37" s="683">
        <v>1000</v>
      </c>
      <c r="O37" s="651">
        <v>410.91</v>
      </c>
      <c r="P37" s="683">
        <v>959</v>
      </c>
      <c r="Q37" s="653">
        <f t="shared" ref="Q37:Q54" si="5">L37+N37+P37-MIN(L37,N37,P37)</f>
        <v>1958.9999999999998</v>
      </c>
      <c r="R37" s="274"/>
      <c r="S37" s="687">
        <f>ROUND(Q37/MAX(Q$36:Q$40)*1000,2)</f>
        <v>979.5</v>
      </c>
      <c r="T37" s="658">
        <v>437.88</v>
      </c>
      <c r="U37" s="688">
        <v>964.22</v>
      </c>
      <c r="V37" s="689">
        <v>417.13</v>
      </c>
      <c r="W37" s="690">
        <v>914.44</v>
      </c>
      <c r="X37" s="316">
        <f>S37+U37+W37-MIN(U37,W37,S37)</f>
        <v>1943.7199999999998</v>
      </c>
      <c r="Y37" s="272"/>
    </row>
    <row r="38" spans="1:32" s="244" customFormat="1" ht="14" customHeight="1" thickBot="1">
      <c r="A38" s="259">
        <v>3</v>
      </c>
      <c r="B38" s="314">
        <f t="shared" si="4"/>
        <v>4</v>
      </c>
      <c r="C38" s="647">
        <v>216</v>
      </c>
      <c r="D38" s="685" t="str">
        <f>CONCATENATE(VLOOKUP(C38,'[7]Liste pilotes'!ListePilotes,4)," ",VLOOKUP(C38,'[7]Liste pilotes'!ListePilotes,5))</f>
        <v>BURNEL Frederic</v>
      </c>
      <c r="E38" s="649" t="str">
        <f>VLOOKUP(C38,'[7]Liste pilotes'!ListePilotes,17)</f>
        <v>Senior</v>
      </c>
      <c r="F38" s="649">
        <f>VLOOKUP(C38,'[7]Liste pilotes'!ListePilotes,2)</f>
        <v>8908641</v>
      </c>
      <c r="G38" s="649" t="str">
        <f>LEFT(VLOOKUP(C38,'[7]Liste pilotes'!ListePilotes,14),SEARCH(" ",VLOOKUP(C38,'[7]Liste pilotes'!ListePilotes,14),1))</f>
        <v xml:space="preserve">LAMBRE </v>
      </c>
      <c r="H38" s="655" t="str">
        <f>LEFT(VLOOKUP(C38,'[7]Liste pilotes'!ListePilotes,16),SEARCH(" ",VLOOKUP(C38,'[7]Liste pilotes'!ListePilotes,16),1))</f>
        <v xml:space="preserve">1524 </v>
      </c>
      <c r="I38" s="650" t="str">
        <f>RIGHT(VLOOKUP(C38,'[7]Liste pilotes'!ListePilotes,16),LEN(VLOOKUP(C38,'[7]Liste pilotes'!ListePilotes,16))-SEARCH("-",VLOOKUP(C38,'[7]Liste pilotes'!ListePilotes,16),2))</f>
        <v xml:space="preserve"> MODELE AIR CLUB DU CHANGEON 3.5</v>
      </c>
      <c r="J38" s="265"/>
      <c r="K38" s="651">
        <v>388.58</v>
      </c>
      <c r="L38" s="683">
        <v>962.17</v>
      </c>
      <c r="M38" s="651">
        <v>409.73</v>
      </c>
      <c r="N38" s="683">
        <v>991.7</v>
      </c>
      <c r="O38" s="651">
        <v>406.53</v>
      </c>
      <c r="P38" s="686">
        <v>948.78</v>
      </c>
      <c r="Q38" s="653">
        <f t="shared" si="5"/>
        <v>1953.8699999999997</v>
      </c>
      <c r="R38" s="274"/>
      <c r="S38" s="687">
        <f>ROUND(Q38/MAX(Q$36:Q$40)*1000,2)</f>
        <v>976.94</v>
      </c>
      <c r="T38" s="689">
        <v>421.71</v>
      </c>
      <c r="U38" s="690">
        <v>928.62</v>
      </c>
      <c r="V38" s="658">
        <v>440.36</v>
      </c>
      <c r="W38" s="688">
        <v>965.37</v>
      </c>
      <c r="X38" s="687">
        <f>S38+U38+W38-MIN(U38,W38,S38)</f>
        <v>1942.31</v>
      </c>
    </row>
    <row r="39" spans="1:32" s="244" customFormat="1" ht="14" customHeight="1" thickBot="1">
      <c r="A39" s="244">
        <v>4</v>
      </c>
      <c r="B39" s="314">
        <f t="shared" si="4"/>
        <v>2</v>
      </c>
      <c r="C39" s="647">
        <v>211</v>
      </c>
      <c r="D39" s="685" t="str">
        <f>CONCATENATE(VLOOKUP(C39,'[7]Liste pilotes'!ListePilotes,4)," ",VLOOKUP(C39,'[7]Liste pilotes'!ListePilotes,5))</f>
        <v>EHLENBERGER Léo</v>
      </c>
      <c r="E39" s="649" t="str">
        <f>VLOOKUP(C39,'[7]Liste pilotes'!ListePilotes,17)</f>
        <v>Senior</v>
      </c>
      <c r="F39" s="649">
        <f>VLOOKUP(C39,'[7]Liste pilotes'!ListePilotes,2)</f>
        <v>1302648</v>
      </c>
      <c r="G39" s="649" t="str">
        <f>LEFT(VLOOKUP(C39,'[7]Liste pilotes'!ListePilotes,14),SEARCH(" ",VLOOKUP(C39,'[7]Liste pilotes'!ListePilotes,14),1))</f>
        <v xml:space="preserve">LAMGE </v>
      </c>
      <c r="H39" s="655" t="str">
        <f>LEFT(VLOOKUP(C39,'[7]Liste pilotes'!ListePilotes,16),SEARCH(" ",VLOOKUP(C39,'[7]Liste pilotes'!ListePilotes,16),1))</f>
        <v xml:space="preserve">0393 </v>
      </c>
      <c r="I39" s="650" t="str">
        <f>RIGHT(VLOOKUP(C39,'[7]Liste pilotes'!ListePilotes,16),LEN(VLOOKUP(C39,'[7]Liste pilotes'!ListePilotes,16))-SEARCH("-",VLOOKUP(C39,'[7]Liste pilotes'!ListePilotes,16),2))</f>
        <v xml:space="preserve"> AERO CLUB DE BRUMATH</v>
      </c>
      <c r="J39" s="265"/>
      <c r="K39" s="651">
        <v>397.95</v>
      </c>
      <c r="L39" s="683">
        <v>985.37</v>
      </c>
      <c r="M39" s="651">
        <v>402.44</v>
      </c>
      <c r="N39" s="683">
        <v>974.06</v>
      </c>
      <c r="O39" s="651">
        <v>406.03</v>
      </c>
      <c r="P39" s="686">
        <v>947.61</v>
      </c>
      <c r="Q39" s="653">
        <f t="shared" si="5"/>
        <v>1959.4299999999998</v>
      </c>
      <c r="R39" s="274"/>
      <c r="S39" s="687">
        <f>ROUND(Q39/MAX(Q$36:Q$40)*1000,2)</f>
        <v>979.72</v>
      </c>
      <c r="T39" s="658">
        <v>428.74</v>
      </c>
      <c r="U39" s="688">
        <v>944.1</v>
      </c>
      <c r="V39" s="689">
        <v>429.11</v>
      </c>
      <c r="W39" s="690">
        <v>940.71</v>
      </c>
      <c r="X39" s="687">
        <f>S39+U39+W39-MIN(U39,W39,S39)</f>
        <v>1923.8200000000002</v>
      </c>
    </row>
    <row r="40" spans="1:32" s="244" customFormat="1" ht="14" customHeight="1" thickBot="1">
      <c r="A40" s="244">
        <v>5</v>
      </c>
      <c r="B40" s="314">
        <f t="shared" si="4"/>
        <v>5</v>
      </c>
      <c r="C40" s="647">
        <v>217</v>
      </c>
      <c r="D40" s="685" t="str">
        <f>CONCATENATE(VLOOKUP(C40,'[7]Liste pilotes'!ListePilotes,4)," ",VLOOKUP(C40,'[7]Liste pilotes'!ListePilotes,5))</f>
        <v>CHANDELIER Julien</v>
      </c>
      <c r="E40" s="649" t="str">
        <f>VLOOKUP(C40,'[7]Liste pilotes'!ListePilotes,17)</f>
        <v>Senior</v>
      </c>
      <c r="F40" s="649">
        <f>VLOOKUP(C40,'[7]Liste pilotes'!ListePilotes,2)</f>
        <v>2000026</v>
      </c>
      <c r="G40" s="649" t="str">
        <f>LEFT(VLOOKUP(C40,'[7]Liste pilotes'!ListePilotes,14),SEARCH(" ",VLOOKUP(C40,'[7]Liste pilotes'!ListePilotes,14),1))</f>
        <v xml:space="preserve">LAMIF </v>
      </c>
      <c r="H40" s="655" t="str">
        <f>LEFT(VLOOKUP(C40,'[7]Liste pilotes'!ListePilotes,16),SEARCH(" ",VLOOKUP(C40,'[7]Liste pilotes'!ListePilotes,16),1))</f>
        <v xml:space="preserve">0979 </v>
      </c>
      <c r="I40" s="650" t="str">
        <f>RIGHT(VLOOKUP(C40,'[7]Liste pilotes'!ListePilotes,16),LEN(VLOOKUP(C40,'[7]Liste pilotes'!ListePilotes,16))-SEARCH("-",VLOOKUP(C40,'[7]Liste pilotes'!ListePilotes,16),2))</f>
        <v xml:space="preserve"> MODEL CLUB BUXEEN</v>
      </c>
      <c r="J40" s="265"/>
      <c r="K40" s="651">
        <v>399.33</v>
      </c>
      <c r="L40" s="683">
        <v>988.79</v>
      </c>
      <c r="M40" s="651">
        <v>375.43</v>
      </c>
      <c r="N40" s="686">
        <v>908.68</v>
      </c>
      <c r="O40" s="651">
        <v>399.54</v>
      </c>
      <c r="P40" s="683">
        <v>932.46</v>
      </c>
      <c r="Q40" s="653">
        <f t="shared" si="5"/>
        <v>1921.25</v>
      </c>
      <c r="R40" s="274"/>
      <c r="S40" s="691">
        <f>ROUND(Q40/MAX(Q$36:Q$40)*1000,2)</f>
        <v>960.63</v>
      </c>
      <c r="T40" s="692">
        <v>301.02</v>
      </c>
      <c r="U40" s="693">
        <v>662.85</v>
      </c>
      <c r="V40" s="694">
        <v>370.63</v>
      </c>
      <c r="W40" s="695">
        <v>812.5</v>
      </c>
      <c r="X40" s="691">
        <f>S40+U40+W40-MIN(U40,W40,S40)</f>
        <v>1773.13</v>
      </c>
    </row>
    <row r="41" spans="1:32" s="244" customFormat="1" ht="14" customHeight="1" thickBot="1">
      <c r="A41" s="244">
        <v>6</v>
      </c>
      <c r="B41" s="314">
        <f t="shared" si="4"/>
        <v>6</v>
      </c>
      <c r="C41" s="647">
        <v>203</v>
      </c>
      <c r="D41" s="685" t="str">
        <f>CONCATENATE(VLOOKUP(C41,'[7]Liste pilotes'!ListePilotes,4)," ",VLOOKUP(C41,'[7]Liste pilotes'!ListePilotes,5))</f>
        <v>LEROY Vincent</v>
      </c>
      <c r="E41" s="649" t="str">
        <f>VLOOKUP(C41,'[7]Liste pilotes'!ListePilotes,17)</f>
        <v>Senior</v>
      </c>
      <c r="F41" s="649">
        <f>VLOOKUP(C41,'[7]Liste pilotes'!ListePilotes,2)</f>
        <v>1400681</v>
      </c>
      <c r="G41" s="649" t="str">
        <f>LEFT(VLOOKUP(C41,'[7]Liste pilotes'!ListePilotes,14),SEARCH(" ",VLOOKUP(C41,'[7]Liste pilotes'!ListePilotes,14),1))</f>
        <v xml:space="preserve">LAMIF </v>
      </c>
      <c r="H41" s="655" t="str">
        <f>LEFT(VLOOKUP(C41,'[7]Liste pilotes'!ListePilotes,16),SEARCH(" ",VLOOKUP(C41,'[7]Liste pilotes'!ListePilotes,16),1))</f>
        <v xml:space="preserve">0978 </v>
      </c>
      <c r="I41" s="650" t="str">
        <f>RIGHT(VLOOKUP(C41,'[7]Liste pilotes'!ListePilotes,16),LEN(VLOOKUP(C41,'[7]Liste pilotes'!ListePilotes,16))-SEARCH("-",VLOOKUP(C41,'[7]Liste pilotes'!ListePilotes,16),2))</f>
        <v xml:space="preserve"> MODEL AIR CLUB EPONOIS</v>
      </c>
      <c r="J41" s="273"/>
      <c r="K41" s="651">
        <v>306.26</v>
      </c>
      <c r="L41" s="686">
        <v>758.34</v>
      </c>
      <c r="M41" s="651">
        <v>390.04</v>
      </c>
      <c r="N41" s="683">
        <v>944.05</v>
      </c>
      <c r="O41" s="651">
        <v>410.88</v>
      </c>
      <c r="P41" s="683">
        <v>958.93</v>
      </c>
      <c r="Q41" s="653">
        <f t="shared" si="5"/>
        <v>1902.9799999999996</v>
      </c>
      <c r="R41" s="274"/>
      <c r="S41" s="281"/>
      <c r="T41" s="279"/>
      <c r="U41" s="280"/>
      <c r="V41" s="279"/>
      <c r="W41" s="280"/>
      <c r="X41" s="317"/>
    </row>
    <row r="42" spans="1:32" s="244" customFormat="1" ht="14" customHeight="1" thickBot="1">
      <c r="A42" s="244">
        <v>7</v>
      </c>
      <c r="B42" s="314">
        <f t="shared" si="4"/>
        <v>7</v>
      </c>
      <c r="C42" s="647">
        <v>209</v>
      </c>
      <c r="D42" s="685" t="str">
        <f>CONCATENATE(VLOOKUP(C42,'[7]Liste pilotes'!ListePilotes,4)," ",VLOOKUP(C42,'[7]Liste pilotes'!ListePilotes,5))</f>
        <v>MAGUIN Georges</v>
      </c>
      <c r="E42" s="649" t="str">
        <f>VLOOKUP(C42,'[7]Liste pilotes'!ListePilotes,17)</f>
        <v>Senior</v>
      </c>
      <c r="F42" s="649" t="str">
        <f>VLOOKUP(C42,'[7]Liste pilotes'!ListePilotes,2)</f>
        <v>0702858</v>
      </c>
      <c r="G42" s="649" t="str">
        <f>LEFT(VLOOKUP(C42,'[7]Liste pilotes'!ListePilotes,14),SEARCH(" ",VLOOKUP(C42,'[7]Liste pilotes'!ListePilotes,14),1))</f>
        <v xml:space="preserve">LAMGE </v>
      </c>
      <c r="H42" s="655" t="str">
        <f>LEFT(VLOOKUP(C42,'[7]Liste pilotes'!ListePilotes,16),SEARCH(" ",VLOOKUP(C42,'[7]Liste pilotes'!ListePilotes,16),1))</f>
        <v xml:space="preserve">0060 </v>
      </c>
      <c r="I42" s="650" t="str">
        <f>RIGHT(VLOOKUP(C42,'[7]Liste pilotes'!ListePilotes,16),LEN(VLOOKUP(C42,'[7]Liste pilotes'!ListePilotes,16))-SEARCH("-",VLOOKUP(C42,'[7]Liste pilotes'!ListePilotes,16),2))</f>
        <v xml:space="preserve"> LES HELICES DE LIRONVILLE</v>
      </c>
      <c r="J42" s="273"/>
      <c r="K42" s="651">
        <v>342.52</v>
      </c>
      <c r="L42" s="686">
        <v>848.12</v>
      </c>
      <c r="M42" s="651">
        <v>404.01</v>
      </c>
      <c r="N42" s="683">
        <v>977.86</v>
      </c>
      <c r="O42" s="651">
        <v>391.78</v>
      </c>
      <c r="P42" s="683">
        <v>914.35</v>
      </c>
      <c r="Q42" s="653">
        <f t="shared" si="5"/>
        <v>1892.21</v>
      </c>
      <c r="R42" s="274"/>
      <c r="S42" s="279"/>
      <c r="T42" s="279"/>
      <c r="U42" s="279"/>
      <c r="V42" s="279"/>
      <c r="W42" s="279"/>
      <c r="X42" s="279"/>
    </row>
    <row r="43" spans="1:32" s="244" customFormat="1" ht="14" customHeight="1" thickBot="1">
      <c r="A43" s="244">
        <v>8</v>
      </c>
      <c r="B43" s="314">
        <f t="shared" si="4"/>
        <v>8</v>
      </c>
      <c r="C43" s="647">
        <v>213</v>
      </c>
      <c r="D43" s="685" t="str">
        <f>CONCATENATE(VLOOKUP(C43,'[7]Liste pilotes'!ListePilotes,4)," ",VLOOKUP(C43,'[7]Liste pilotes'!ListePilotes,5))</f>
        <v>JOURDAIN Philippe</v>
      </c>
      <c r="E43" s="649" t="str">
        <f>VLOOKUP(C43,'[7]Liste pilotes'!ListePilotes,17)</f>
        <v>Senior</v>
      </c>
      <c r="F43" s="649" t="str">
        <f>VLOOKUP(C43,'[7]Liste pilotes'!ListePilotes,2)</f>
        <v>0405025</v>
      </c>
      <c r="G43" s="649" t="str">
        <f>LEFT(VLOOKUP(C43,'[7]Liste pilotes'!ListePilotes,14),SEARCH(" ",VLOOKUP(C43,'[7]Liste pilotes'!ListePilotes,14),1))</f>
        <v xml:space="preserve">LAMNOR </v>
      </c>
      <c r="H43" s="655" t="str">
        <f>LEFT(VLOOKUP(C43,'[7]Liste pilotes'!ListePilotes,16),SEARCH(" ",VLOOKUP(C43,'[7]Liste pilotes'!ListePilotes,16),1))</f>
        <v xml:space="preserve">0223 </v>
      </c>
      <c r="I43" s="650" t="str">
        <f>RIGHT(VLOOKUP(C43,'[7]Liste pilotes'!ListePilotes,16),LEN(VLOOKUP(C43,'[7]Liste pilotes'!ListePilotes,16))-SEARCH("-",VLOOKUP(C43,'[7]Liste pilotes'!ListePilotes,16),2))</f>
        <v xml:space="preserve"> CLUB MODELISTE DE DIEPPE</v>
      </c>
      <c r="J43" s="273"/>
      <c r="K43" s="651">
        <v>0</v>
      </c>
      <c r="L43" s="686">
        <v>0</v>
      </c>
      <c r="M43" s="651">
        <v>385.95</v>
      </c>
      <c r="N43" s="683">
        <v>934.15</v>
      </c>
      <c r="O43" s="651">
        <v>396.27</v>
      </c>
      <c r="P43" s="683">
        <v>924.83</v>
      </c>
      <c r="Q43" s="653">
        <f t="shared" si="5"/>
        <v>1858.98</v>
      </c>
      <c r="R43" s="274"/>
      <c r="S43" s="317"/>
      <c r="T43" s="317"/>
      <c r="U43" s="317"/>
      <c r="V43" s="317"/>
      <c r="W43" s="317"/>
      <c r="X43" s="317"/>
    </row>
    <row r="44" spans="1:32" s="244" customFormat="1" ht="14" customHeight="1" thickBot="1">
      <c r="A44" s="244">
        <v>9</v>
      </c>
      <c r="B44" s="314">
        <f t="shared" si="4"/>
        <v>9</v>
      </c>
      <c r="C44" s="647">
        <v>212</v>
      </c>
      <c r="D44" s="685" t="str">
        <f>CONCATENATE(VLOOKUP(C44,'[7]Liste pilotes'!ListePilotes,4)," ",VLOOKUP(C44,'[7]Liste pilotes'!ListePilotes,5))</f>
        <v>PERON Jean-Luc</v>
      </c>
      <c r="E44" s="649" t="str">
        <f>VLOOKUP(C44,'[7]Liste pilotes'!ListePilotes,17)</f>
        <v>Senior</v>
      </c>
      <c r="F44" s="649">
        <f>VLOOKUP(C44,'[7]Liste pilotes'!ListePilotes,2)</f>
        <v>1701003</v>
      </c>
      <c r="G44" s="649" t="str">
        <f>LEFT(VLOOKUP(C44,'[7]Liste pilotes'!ListePilotes,14),SEARCH(" ",VLOOKUP(C44,'[7]Liste pilotes'!ListePilotes,14),1))</f>
        <v xml:space="preserve">LAMCVL </v>
      </c>
      <c r="H44" s="655" t="str">
        <f>LEFT(VLOOKUP(C44,'[7]Liste pilotes'!ListePilotes,16),SEARCH(" ",VLOOKUP(C44,'[7]Liste pilotes'!ListePilotes,16),1))</f>
        <v xml:space="preserve">0034 </v>
      </c>
      <c r="I44" s="650" t="str">
        <f>RIGHT(VLOOKUP(C44,'[7]Liste pilotes'!ListePilotes,16),LEN(VLOOKUP(C44,'[7]Liste pilotes'!ListePilotes,16))-SEARCH("-",VLOOKUP(C44,'[7]Liste pilotes'!ListePilotes,16),2))</f>
        <v xml:space="preserve"> AIR MODELE ISSOUDUN</v>
      </c>
      <c r="J44" s="273"/>
      <c r="K44" s="651">
        <v>371.89</v>
      </c>
      <c r="L44" s="683">
        <v>920.84</v>
      </c>
      <c r="M44" s="651">
        <v>375.94</v>
      </c>
      <c r="N44" s="686">
        <v>909.92</v>
      </c>
      <c r="O44" s="651">
        <v>397.03</v>
      </c>
      <c r="P44" s="683">
        <v>926.61</v>
      </c>
      <c r="Q44" s="653">
        <f t="shared" si="5"/>
        <v>1847.4499999999998</v>
      </c>
      <c r="R44" s="274"/>
      <c r="S44" s="317"/>
      <c r="T44" s="317"/>
      <c r="U44" s="317"/>
      <c r="V44" s="317"/>
      <c r="W44" s="317"/>
      <c r="X44" s="317"/>
    </row>
    <row r="45" spans="1:32" s="244" customFormat="1" ht="14" customHeight="1" thickBot="1">
      <c r="A45" s="244">
        <v>10</v>
      </c>
      <c r="B45" s="314">
        <f t="shared" si="4"/>
        <v>10</v>
      </c>
      <c r="C45" s="647">
        <v>205</v>
      </c>
      <c r="D45" s="685" t="str">
        <f>CONCATENATE(VLOOKUP(C45,'[7]Liste pilotes'!ListePilotes,4)," ",VLOOKUP(C45,'[7]Liste pilotes'!ListePilotes,5))</f>
        <v>VIVET Dany</v>
      </c>
      <c r="E45" s="649" t="str">
        <f>VLOOKUP(C45,'[7]Liste pilotes'!ListePilotes,17)</f>
        <v>Senior</v>
      </c>
      <c r="F45" s="649">
        <f>VLOOKUP(C45,'[7]Liste pilotes'!ListePilotes,2)</f>
        <v>8500905</v>
      </c>
      <c r="G45" s="649" t="str">
        <f>LEFT(VLOOKUP(C45,'[7]Liste pilotes'!ListePilotes,14),SEARCH(" ",VLOOKUP(C45,'[7]Liste pilotes'!ListePilotes,14),1))</f>
        <v xml:space="preserve">LAMCVL </v>
      </c>
      <c r="H45" s="655" t="str">
        <f>LEFT(VLOOKUP(C45,'[7]Liste pilotes'!ListePilotes,16),SEARCH(" ",VLOOKUP(C45,'[7]Liste pilotes'!ListePilotes,16),1))</f>
        <v xml:space="preserve">0162 </v>
      </c>
      <c r="I45" s="650" t="str">
        <f>RIGHT(VLOOKUP(C45,'[7]Liste pilotes'!ListePilotes,16),LEN(VLOOKUP(C45,'[7]Liste pilotes'!ListePilotes,16))-SEARCH("-",VLOOKUP(C45,'[7]Liste pilotes'!ListePilotes,16),2))</f>
        <v xml:space="preserve"> CLUB AEROMODELISTE DE BLOIS LE BREUIL</v>
      </c>
      <c r="J45" s="273"/>
      <c r="K45" s="651">
        <v>376.71</v>
      </c>
      <c r="L45" s="683">
        <v>932.78</v>
      </c>
      <c r="M45" s="651">
        <v>344.23</v>
      </c>
      <c r="N45" s="686">
        <v>833.17</v>
      </c>
      <c r="O45" s="651">
        <v>390.74</v>
      </c>
      <c r="P45" s="683">
        <v>911.93</v>
      </c>
      <c r="Q45" s="653">
        <f t="shared" si="5"/>
        <v>1844.7099999999996</v>
      </c>
      <c r="R45" s="274"/>
      <c r="S45" s="274"/>
      <c r="T45" s="274"/>
      <c r="U45" s="289"/>
      <c r="V45" s="289"/>
      <c r="W45" s="289"/>
      <c r="X45" s="289"/>
      <c r="AF45" s="318"/>
    </row>
    <row r="46" spans="1:32" s="244" customFormat="1" ht="14" customHeight="1" thickBot="1">
      <c r="A46" s="244">
        <v>11</v>
      </c>
      <c r="B46" s="314">
        <f t="shared" si="4"/>
        <v>11</v>
      </c>
      <c r="C46" s="647">
        <v>219</v>
      </c>
      <c r="D46" s="685" t="str">
        <f>CONCATENATE(VLOOKUP(C46,'[7]Liste pilotes'!ListePilotes,4)," ",VLOOKUP(C46,'[7]Liste pilotes'!ListePilotes,5))</f>
        <v>BOISVIN Sebastien</v>
      </c>
      <c r="E46" s="649" t="str">
        <f>VLOOKUP(C46,'[7]Liste pilotes'!ListePilotes,17)</f>
        <v>Senior</v>
      </c>
      <c r="F46" s="649">
        <f>VLOOKUP(C46,'[7]Liste pilotes'!ListePilotes,2)</f>
        <v>9802513</v>
      </c>
      <c r="G46" s="649" t="str">
        <f>LEFT(VLOOKUP(C46,'[7]Liste pilotes'!ListePilotes,14),SEARCH(" ",VLOOKUP(C46,'[7]Liste pilotes'!ListePilotes,14),1))</f>
        <v xml:space="preserve">LAMCVL </v>
      </c>
      <c r="H46" s="655" t="str">
        <f>LEFT(VLOOKUP(C46,'[7]Liste pilotes'!ListePilotes,16),SEARCH(" ",VLOOKUP(C46,'[7]Liste pilotes'!ListePilotes,16),1))</f>
        <v xml:space="preserve">0776 </v>
      </c>
      <c r="I46" s="650" t="str">
        <f>RIGHT(VLOOKUP(C46,'[7]Liste pilotes'!ListePilotes,16),LEN(VLOOKUP(C46,'[7]Liste pilotes'!ListePilotes,16))-SEARCH("-",VLOOKUP(C46,'[7]Liste pilotes'!ListePilotes,16),2))</f>
        <v xml:space="preserve"> LES PETITES AILES RENAUDINES</v>
      </c>
      <c r="J46" s="273"/>
      <c r="K46" s="651">
        <v>359.38</v>
      </c>
      <c r="L46" s="686">
        <v>889.87</v>
      </c>
      <c r="M46" s="651">
        <v>380.58</v>
      </c>
      <c r="N46" s="683">
        <v>921.15</v>
      </c>
      <c r="O46" s="651">
        <v>395.58</v>
      </c>
      <c r="P46" s="683">
        <v>923.22</v>
      </c>
      <c r="Q46" s="653">
        <f t="shared" si="5"/>
        <v>1844.37</v>
      </c>
      <c r="R46" s="274"/>
      <c r="S46" s="274"/>
      <c r="T46" s="274"/>
      <c r="U46" s="289"/>
      <c r="V46" s="289"/>
      <c r="W46" s="274"/>
      <c r="X46" s="289"/>
      <c r="AF46" s="318"/>
    </row>
    <row r="47" spans="1:32" s="244" customFormat="1" ht="14" customHeight="1" thickBot="1">
      <c r="A47" s="244">
        <v>12</v>
      </c>
      <c r="B47" s="314">
        <f t="shared" si="4"/>
        <v>12</v>
      </c>
      <c r="C47" s="647">
        <v>215</v>
      </c>
      <c r="D47" s="685" t="str">
        <f>CONCATENATE(VLOOKUP(C47,'[7]Liste pilotes'!ListePilotes,4)," ",VLOOKUP(C47,'[7]Liste pilotes'!ListePilotes,5))</f>
        <v>VANSTEELANDT Carl</v>
      </c>
      <c r="E47" s="649" t="str">
        <f>VLOOKUP(C47,'[7]Liste pilotes'!ListePilotes,17)</f>
        <v>Senior</v>
      </c>
      <c r="F47" s="649">
        <f>VLOOKUP(C47,'[7]Liste pilotes'!ListePilotes,2)</f>
        <v>2200004</v>
      </c>
      <c r="G47" s="649" t="str">
        <f>LEFT(VLOOKUP(C47,'[7]Liste pilotes'!ListePilotes,14),SEARCH(" ",VLOOKUP(C47,'[7]Liste pilotes'!ListePilotes,14),1))</f>
        <v xml:space="preserve">LAMOCC </v>
      </c>
      <c r="H47" s="655" t="str">
        <f>LEFT(VLOOKUP(C47,'[7]Liste pilotes'!ListePilotes,16),SEARCH(" ",VLOOKUP(C47,'[7]Liste pilotes'!ListePilotes,16),1))</f>
        <v xml:space="preserve">1722 </v>
      </c>
      <c r="I47" s="650" t="str">
        <f>RIGHT(VLOOKUP(C47,'[7]Liste pilotes'!ListePilotes,16),LEN(VLOOKUP(C47,'[7]Liste pilotes'!ListePilotes,16))-SEARCH("-",VLOOKUP(C47,'[7]Liste pilotes'!ListePilotes,16),2))</f>
        <v xml:space="preserve"> MODÈLES RÉDUITS LES AILES VOLANTES</v>
      </c>
      <c r="J47" s="273"/>
      <c r="K47" s="651">
        <v>335.97</v>
      </c>
      <c r="L47" s="686">
        <v>831.9</v>
      </c>
      <c r="M47" s="651">
        <v>366.76</v>
      </c>
      <c r="N47" s="683">
        <v>887.7</v>
      </c>
      <c r="O47" s="651">
        <v>393.74</v>
      </c>
      <c r="P47" s="683">
        <v>918.93</v>
      </c>
      <c r="Q47" s="653">
        <f t="shared" si="5"/>
        <v>1806.6299999999997</v>
      </c>
      <c r="R47" s="274"/>
      <c r="S47" s="274"/>
      <c r="T47" s="274"/>
      <c r="U47" s="289"/>
      <c r="V47" s="289"/>
      <c r="W47" s="289"/>
      <c r="X47" s="289"/>
      <c r="AF47" s="318"/>
    </row>
    <row r="48" spans="1:32" s="244" customFormat="1" ht="13.5" customHeight="1" thickBot="1">
      <c r="A48" s="244">
        <v>13</v>
      </c>
      <c r="B48" s="314">
        <f t="shared" si="4"/>
        <v>13</v>
      </c>
      <c r="C48" s="647">
        <v>210</v>
      </c>
      <c r="D48" s="685" t="str">
        <f>CONCATENATE(VLOOKUP(C48,'[7]Liste pilotes'!ListePilotes,4)," ",VLOOKUP(C48,'[7]Liste pilotes'!ListePilotes,5))</f>
        <v>WENDLING Jean Claude</v>
      </c>
      <c r="E48" s="649" t="str">
        <f>VLOOKUP(C48,'[7]Liste pilotes'!ListePilotes,17)</f>
        <v>Senior</v>
      </c>
      <c r="F48" s="649">
        <f>VLOOKUP(C48,'[7]Liste pilotes'!ListePilotes,2)</f>
        <v>9800303</v>
      </c>
      <c r="G48" s="649" t="str">
        <f>LEFT(VLOOKUP(C48,'[7]Liste pilotes'!ListePilotes,14),SEARCH(" ",VLOOKUP(C48,'[7]Liste pilotes'!ListePilotes,14),1))</f>
        <v xml:space="preserve">LAMGE </v>
      </c>
      <c r="H48" s="655" t="str">
        <f>LEFT(VLOOKUP(C48,'[7]Liste pilotes'!ListePilotes,16),SEARCH(" ",VLOOKUP(C48,'[7]Liste pilotes'!ListePilotes,16),1))</f>
        <v xml:space="preserve">0741 </v>
      </c>
      <c r="I48" s="650" t="str">
        <f>RIGHT(VLOOKUP(C48,'[7]Liste pilotes'!ListePilotes,16),LEN(VLOOKUP(C48,'[7]Liste pilotes'!ListePilotes,16))-SEARCH("-",VLOOKUP(C48,'[7]Liste pilotes'!ListePilotes,16),2))</f>
        <v xml:space="preserve"> CLUB D'AÉROMODÉLISME DE SAVERNE STEINBOURG</v>
      </c>
      <c r="J48" s="273"/>
      <c r="K48" s="651">
        <v>342.01</v>
      </c>
      <c r="L48" s="686">
        <v>846.86</v>
      </c>
      <c r="M48" s="651">
        <v>379.44</v>
      </c>
      <c r="N48" s="683">
        <v>918.39</v>
      </c>
      <c r="O48" s="651">
        <v>373.99</v>
      </c>
      <c r="P48" s="683">
        <v>872.83</v>
      </c>
      <c r="Q48" s="653">
        <f t="shared" si="5"/>
        <v>1791.2199999999998</v>
      </c>
      <c r="R48" s="274"/>
      <c r="S48" s="274"/>
      <c r="T48" s="274"/>
      <c r="U48" s="289"/>
      <c r="V48" s="289"/>
      <c r="W48" s="289"/>
      <c r="X48" s="289"/>
      <c r="AF48" s="318"/>
    </row>
    <row r="49" spans="1:32" s="244" customFormat="1" ht="14" customHeight="1" thickBot="1">
      <c r="A49" s="244">
        <v>14</v>
      </c>
      <c r="B49" s="314">
        <f t="shared" si="4"/>
        <v>14</v>
      </c>
      <c r="C49" s="647">
        <v>206</v>
      </c>
      <c r="D49" s="685" t="str">
        <f>CONCATENATE(VLOOKUP(C49,'[7]Liste pilotes'!ListePilotes,4)," ",VLOOKUP(C49,'[7]Liste pilotes'!ListePilotes,5))</f>
        <v>RIBEAUCOUP Jean Marie</v>
      </c>
      <c r="E49" s="649" t="str">
        <f>VLOOKUP(C49,'[7]Liste pilotes'!ListePilotes,17)</f>
        <v>Senior</v>
      </c>
      <c r="F49" s="649">
        <f>VLOOKUP(C49,'[7]Liste pilotes'!ListePilotes,2)</f>
        <v>8606642</v>
      </c>
      <c r="G49" s="649" t="str">
        <f>LEFT(VLOOKUP(C49,'[7]Liste pilotes'!ListePilotes,14),SEARCH(" ",VLOOKUP(C49,'[7]Liste pilotes'!ListePilotes,14),1))</f>
        <v xml:space="preserve">LAMHDF </v>
      </c>
      <c r="H49" s="655" t="str">
        <f>LEFT(VLOOKUP(C49,'[7]Liste pilotes'!ListePilotes,16),SEARCH(" ",VLOOKUP(C49,'[7]Liste pilotes'!ListePilotes,16),1))</f>
        <v xml:space="preserve">0463 </v>
      </c>
      <c r="I49" s="650" t="str">
        <f>RIGHT(VLOOKUP(C49,'[7]Liste pilotes'!ListePilotes,16),LEN(VLOOKUP(C49,'[7]Liste pilotes'!ListePilotes,16))-SEARCH("-",VLOOKUP(C49,'[7]Liste pilotes'!ListePilotes,16),2))</f>
        <v xml:space="preserve"> ASS. VALENCIENNOISE D A. M.</v>
      </c>
      <c r="J49" s="273"/>
      <c r="K49" s="651">
        <v>264.48</v>
      </c>
      <c r="L49" s="686">
        <v>654.89</v>
      </c>
      <c r="M49" s="651">
        <v>354.2</v>
      </c>
      <c r="N49" s="683">
        <v>857.3</v>
      </c>
      <c r="O49" s="651">
        <v>374.15</v>
      </c>
      <c r="P49" s="683">
        <v>873.21</v>
      </c>
      <c r="Q49" s="653">
        <f t="shared" si="5"/>
        <v>1730.5100000000002</v>
      </c>
      <c r="R49" s="274"/>
      <c r="S49" s="274"/>
      <c r="T49" s="274"/>
      <c r="U49" s="289"/>
      <c r="V49" s="289"/>
      <c r="W49" s="289"/>
      <c r="X49" s="289"/>
      <c r="AF49" s="318"/>
    </row>
    <row r="50" spans="1:32" s="244" customFormat="1" ht="14" customHeight="1" thickBot="1">
      <c r="A50" s="244">
        <v>15</v>
      </c>
      <c r="B50" s="314">
        <f t="shared" si="4"/>
        <v>15</v>
      </c>
      <c r="C50" s="647">
        <v>218</v>
      </c>
      <c r="D50" s="685" t="str">
        <f>CONCATENATE(VLOOKUP(C50,'[7]Liste pilotes'!ListePilotes,4)," ",VLOOKUP(C50,'[7]Liste pilotes'!ListePilotes,5))</f>
        <v>SCHOLLER Daniel</v>
      </c>
      <c r="E50" s="649" t="str">
        <f>VLOOKUP(C50,'[7]Liste pilotes'!ListePilotes,17)</f>
        <v>Senior</v>
      </c>
      <c r="F50" s="649">
        <f>VLOOKUP(C50,'[7]Liste pilotes'!ListePilotes,2)</f>
        <v>1405080</v>
      </c>
      <c r="G50" s="649" t="str">
        <f>LEFT(VLOOKUP(C50,'[7]Liste pilotes'!ListePilotes,14),SEARCH(" ",VLOOKUP(C50,'[7]Liste pilotes'!ListePilotes,14),1))</f>
        <v xml:space="preserve">LAMGE </v>
      </c>
      <c r="H50" s="655" t="str">
        <f>LEFT(VLOOKUP(C50,'[7]Liste pilotes'!ListePilotes,16),SEARCH(" ",VLOOKUP(C50,'[7]Liste pilotes'!ListePilotes,16),1))</f>
        <v xml:space="preserve">0393 </v>
      </c>
      <c r="I50" s="650" t="str">
        <f>RIGHT(VLOOKUP(C50,'[7]Liste pilotes'!ListePilotes,16),LEN(VLOOKUP(C50,'[7]Liste pilotes'!ListePilotes,16))-SEARCH("-",VLOOKUP(C50,'[7]Liste pilotes'!ListePilotes,16),2))</f>
        <v xml:space="preserve"> AERO CLUB DE BRUMATH</v>
      </c>
      <c r="J50" s="273"/>
      <c r="K50" s="651">
        <v>325.95999999999998</v>
      </c>
      <c r="L50" s="686">
        <v>807.12</v>
      </c>
      <c r="M50" s="651">
        <v>350.48</v>
      </c>
      <c r="N50" s="683">
        <v>848.3</v>
      </c>
      <c r="O50" s="651">
        <v>367.29</v>
      </c>
      <c r="P50" s="683">
        <v>857.2</v>
      </c>
      <c r="Q50" s="653">
        <f t="shared" si="5"/>
        <v>1705.5</v>
      </c>
      <c r="R50" s="274"/>
      <c r="S50" s="283"/>
      <c r="T50" s="283"/>
      <c r="U50" s="282"/>
      <c r="V50" s="282"/>
      <c r="W50" s="282"/>
      <c r="X50" s="282"/>
      <c r="AF50" s="242"/>
    </row>
    <row r="51" spans="1:32" s="244" customFormat="1" ht="14" customHeight="1" thickBot="1">
      <c r="A51" s="244">
        <v>16</v>
      </c>
      <c r="B51" s="314">
        <f t="shared" si="4"/>
        <v>16</v>
      </c>
      <c r="C51" s="647">
        <v>207</v>
      </c>
      <c r="D51" s="685" t="str">
        <f>CONCATENATE(VLOOKUP(C51,'[7]Liste pilotes'!ListePilotes,4)," ",VLOOKUP(C51,'[7]Liste pilotes'!ListePilotes,5))</f>
        <v>ANDRIOT Pascal</v>
      </c>
      <c r="E51" s="649" t="str">
        <f>VLOOKUP(C51,'[7]Liste pilotes'!ListePilotes,17)</f>
        <v>Senior</v>
      </c>
      <c r="F51" s="649">
        <f>VLOOKUP(C51,'[7]Liste pilotes'!ListePilotes,2)</f>
        <v>1300809</v>
      </c>
      <c r="G51" s="649" t="str">
        <f>LEFT(VLOOKUP(C51,'[7]Liste pilotes'!ListePilotes,14),SEARCH(" ",VLOOKUP(C51,'[7]Liste pilotes'!ListePilotes,14),1))</f>
        <v xml:space="preserve">LAMBFC </v>
      </c>
      <c r="H51" s="655" t="str">
        <f>LEFT(VLOOKUP(C51,'[7]Liste pilotes'!ListePilotes,16),SEARCH(" ",VLOOKUP(C51,'[7]Liste pilotes'!ListePilotes,16),1))</f>
        <v xml:space="preserve">0974 </v>
      </c>
      <c r="I51" s="650" t="str">
        <f>RIGHT(VLOOKUP(C51,'[7]Liste pilotes'!ListePilotes,16),LEN(VLOOKUP(C51,'[7]Liste pilotes'!ListePilotes,16))-SEARCH("-",VLOOKUP(C51,'[7]Liste pilotes'!ListePilotes,16),2))</f>
        <v xml:space="preserve"> FORMATION A. M. CHALONNAISE</v>
      </c>
      <c r="J51" s="273"/>
      <c r="K51" s="651">
        <v>0</v>
      </c>
      <c r="L51" s="686">
        <v>0</v>
      </c>
      <c r="M51" s="651">
        <v>329.36</v>
      </c>
      <c r="N51" s="683">
        <v>797.18</v>
      </c>
      <c r="O51" s="651">
        <v>363.57</v>
      </c>
      <c r="P51" s="683">
        <v>848.52</v>
      </c>
      <c r="Q51" s="653">
        <f t="shared" si="5"/>
        <v>1645.6999999999998</v>
      </c>
      <c r="R51" s="274"/>
      <c r="S51" s="274"/>
      <c r="T51" s="274"/>
      <c r="U51" s="289"/>
      <c r="V51" s="289"/>
      <c r="W51" s="289"/>
      <c r="X51" s="289"/>
      <c r="AF51" s="318"/>
    </row>
    <row r="52" spans="1:32" s="244" customFormat="1" ht="14" customHeight="1" thickBot="1">
      <c r="A52" s="244">
        <v>17</v>
      </c>
      <c r="B52" s="314">
        <f t="shared" si="4"/>
        <v>17</v>
      </c>
      <c r="C52" s="647">
        <v>208</v>
      </c>
      <c r="D52" s="685" t="str">
        <f>CONCATENATE(VLOOKUP(C52,'[7]Liste pilotes'!ListePilotes,4)," ",VLOOKUP(C52,'[7]Liste pilotes'!ListePilotes,5))</f>
        <v>TRAINA Jean-François</v>
      </c>
      <c r="E52" s="649" t="str">
        <f>VLOOKUP(C52,'[7]Liste pilotes'!ListePilotes,17)</f>
        <v>Senior</v>
      </c>
      <c r="F52" s="649">
        <f>VLOOKUP(C52,'[7]Liste pilotes'!ListePilotes,2)</f>
        <v>1802193</v>
      </c>
      <c r="G52" s="649" t="str">
        <f>LEFT(VLOOKUP(C52,'[7]Liste pilotes'!ListePilotes,14),SEARCH(" ",VLOOKUP(C52,'[7]Liste pilotes'!ListePilotes,14),1))</f>
        <v xml:space="preserve">LAMOCC </v>
      </c>
      <c r="H52" s="655" t="str">
        <f>LEFT(VLOOKUP(C52,'[7]Liste pilotes'!ListePilotes,16),SEARCH(" ",VLOOKUP(C52,'[7]Liste pilotes'!ListePilotes,16),1))</f>
        <v xml:space="preserve">1722 </v>
      </c>
      <c r="I52" s="650" t="str">
        <f>RIGHT(VLOOKUP(C52,'[7]Liste pilotes'!ListePilotes,16),LEN(VLOOKUP(C52,'[7]Liste pilotes'!ListePilotes,16))-SEARCH("-",VLOOKUP(C52,'[7]Liste pilotes'!ListePilotes,16),2))</f>
        <v xml:space="preserve"> MODÈLES RÉDUITS LES AILES VOLANTES</v>
      </c>
      <c r="J52" s="273"/>
      <c r="K52" s="651">
        <v>0</v>
      </c>
      <c r="L52" s="686">
        <v>0</v>
      </c>
      <c r="M52" s="651">
        <v>275</v>
      </c>
      <c r="N52" s="683">
        <v>665.61</v>
      </c>
      <c r="O52" s="651">
        <v>240.36</v>
      </c>
      <c r="P52" s="683">
        <v>560.96</v>
      </c>
      <c r="Q52" s="653">
        <f t="shared" si="5"/>
        <v>1226.5700000000002</v>
      </c>
      <c r="R52" s="274"/>
      <c r="S52" s="274"/>
      <c r="T52" s="274"/>
      <c r="U52" s="289"/>
      <c r="V52" s="289"/>
      <c r="W52" s="289"/>
      <c r="X52" s="289"/>
      <c r="AF52" s="318"/>
    </row>
    <row r="53" spans="1:32" s="244" customFormat="1" ht="14" customHeight="1" thickBot="1">
      <c r="A53" s="244">
        <v>18</v>
      </c>
      <c r="B53" s="314">
        <f t="shared" si="4"/>
        <v>18</v>
      </c>
      <c r="C53" s="647">
        <v>214</v>
      </c>
      <c r="D53" s="685" t="str">
        <f>CONCATENATE(VLOOKUP(C53,'[7]Liste pilotes'!ListePilotes,4)," ",VLOOKUP(C53,'[7]Liste pilotes'!ListePilotes,5))</f>
        <v>POIDEVIN Roland</v>
      </c>
      <c r="E53" s="649" t="str">
        <f>VLOOKUP(C53,'[7]Liste pilotes'!ListePilotes,17)</f>
        <v>Senior</v>
      </c>
      <c r="F53" s="649">
        <f>VLOOKUP(C53,'[7]Liste pilotes'!ListePilotes,2)</f>
        <v>8800355</v>
      </c>
      <c r="G53" s="649" t="str">
        <f>LEFT(VLOOKUP(C53,'[7]Liste pilotes'!ListePilotes,14),SEARCH(" ",VLOOKUP(C53,'[7]Liste pilotes'!ListePilotes,14),1))</f>
        <v xml:space="preserve">LAMIF </v>
      </c>
      <c r="H53" s="655" t="str">
        <f>LEFT(VLOOKUP(C53,'[7]Liste pilotes'!ListePilotes,16),SEARCH(" ",VLOOKUP(C53,'[7]Liste pilotes'!ListePilotes,16),1))</f>
        <v xml:space="preserve">0978 </v>
      </c>
      <c r="I53" s="650" t="str">
        <f>RIGHT(VLOOKUP(C53,'[7]Liste pilotes'!ListePilotes,16),LEN(VLOOKUP(C53,'[7]Liste pilotes'!ListePilotes,16))-SEARCH("-",VLOOKUP(C53,'[7]Liste pilotes'!ListePilotes,16),2))</f>
        <v xml:space="preserve"> MODEL AIR CLUB EPONOIS</v>
      </c>
      <c r="J53" s="273"/>
      <c r="K53" s="651">
        <v>0</v>
      </c>
      <c r="L53" s="686">
        <v>0</v>
      </c>
      <c r="M53" s="651">
        <v>0</v>
      </c>
      <c r="N53" s="686">
        <v>0</v>
      </c>
      <c r="O53" s="651">
        <v>399.09</v>
      </c>
      <c r="P53" s="683">
        <v>931.41</v>
      </c>
      <c r="Q53" s="653">
        <f t="shared" si="5"/>
        <v>931.41</v>
      </c>
      <c r="R53" s="274"/>
      <c r="S53" s="274"/>
      <c r="T53" s="274"/>
      <c r="U53" s="289"/>
      <c r="V53" s="289"/>
      <c r="W53" s="289"/>
      <c r="X53" s="289"/>
      <c r="AF53" s="318"/>
    </row>
    <row r="54" spans="1:32" s="244" customFormat="1" ht="14" customHeight="1" thickBot="1">
      <c r="A54" s="244">
        <v>19</v>
      </c>
      <c r="B54" s="314">
        <f t="shared" si="4"/>
        <v>19</v>
      </c>
      <c r="C54" s="666">
        <v>202</v>
      </c>
      <c r="D54" s="696" t="str">
        <f>CONCATENATE(VLOOKUP(C54,'[7]Liste pilotes'!ListePilotes,4)," ",VLOOKUP(C54,'[7]Liste pilotes'!ListePilotes,5))</f>
        <v>LAIR Michel</v>
      </c>
      <c r="E54" s="668" t="str">
        <f>VLOOKUP(C54,'[7]Liste pilotes'!ListePilotes,17)</f>
        <v>Senior</v>
      </c>
      <c r="F54" s="668">
        <f>VLOOKUP(C54,'[7]Liste pilotes'!ListePilotes,2)</f>
        <v>1121284</v>
      </c>
      <c r="G54" s="668" t="str">
        <f>LEFT(VLOOKUP(C54,'[7]Liste pilotes'!ListePilotes,14),SEARCH(" ",VLOOKUP(C54,'[7]Liste pilotes'!ListePilotes,14),1))</f>
        <v xml:space="preserve">LAMPACA </v>
      </c>
      <c r="H54" s="669" t="str">
        <f>LEFT(VLOOKUP(C54,'[7]Liste pilotes'!ListePilotes,16),SEARCH(" ",VLOOKUP(C54,'[7]Liste pilotes'!ListePilotes,16),1))</f>
        <v xml:space="preserve">0964 </v>
      </c>
      <c r="I54" s="670" t="str">
        <f>RIGHT(VLOOKUP(C54,'[7]Liste pilotes'!ListePilotes,16),LEN(VLOOKUP(C54,'[7]Liste pilotes'!ListePilotes,16))-SEARCH("-",VLOOKUP(C54,'[7]Liste pilotes'!ListePilotes,16),2))</f>
        <v xml:space="preserve"> AMICALE DES MODELISTES SIGNOIS PAUL RICARD</v>
      </c>
      <c r="J54" s="273"/>
      <c r="K54" s="697">
        <v>164.96</v>
      </c>
      <c r="L54" s="698">
        <v>408.46</v>
      </c>
      <c r="M54" s="697">
        <v>0</v>
      </c>
      <c r="N54" s="699">
        <v>0</v>
      </c>
      <c r="O54" s="697">
        <v>19.010000000000002</v>
      </c>
      <c r="P54" s="698">
        <v>44.37</v>
      </c>
      <c r="Q54" s="661">
        <f t="shared" si="5"/>
        <v>452.83</v>
      </c>
      <c r="R54" s="274"/>
      <c r="S54" s="283"/>
      <c r="T54" s="283"/>
      <c r="U54" s="282"/>
      <c r="V54" s="282"/>
      <c r="W54" s="282"/>
      <c r="X54" s="282"/>
      <c r="AF54" s="242"/>
    </row>
    <row r="55" spans="1:32" ht="26.25" customHeight="1" thickBot="1">
      <c r="K55" s="304"/>
      <c r="L55" s="304"/>
      <c r="M55" s="304"/>
      <c r="N55" s="305"/>
      <c r="O55" s="304"/>
      <c r="P55" s="304"/>
      <c r="Q55" s="304"/>
      <c r="R55" s="304"/>
      <c r="S55" s="304"/>
      <c r="T55" s="304"/>
      <c r="U55" s="304"/>
      <c r="V55" s="304"/>
      <c r="W55" s="304"/>
      <c r="X55" s="304"/>
    </row>
    <row r="56" spans="1:32" ht="16.5" customHeight="1" thickBot="1">
      <c r="B56" s="241" t="s">
        <v>351</v>
      </c>
      <c r="C56" s="710" t="s">
        <v>352</v>
      </c>
      <c r="D56" s="710"/>
      <c r="E56" s="710"/>
      <c r="F56" s="710"/>
      <c r="G56" s="710"/>
      <c r="H56" s="710"/>
      <c r="I56" s="710"/>
      <c r="J56" s="242"/>
      <c r="K56" s="711" t="s">
        <v>335</v>
      </c>
      <c r="L56" s="712"/>
      <c r="M56" s="712"/>
      <c r="N56" s="712"/>
      <c r="O56" s="712"/>
      <c r="P56" s="712"/>
      <c r="Q56" s="713"/>
      <c r="R56" s="306"/>
      <c r="S56" s="711" t="s">
        <v>348</v>
      </c>
      <c r="T56" s="712"/>
      <c r="U56" s="712"/>
      <c r="V56" s="712"/>
      <c r="W56" s="712"/>
      <c r="X56" s="713"/>
      <c r="Y56" s="240"/>
    </row>
    <row r="57" spans="1:32" ht="26.25" customHeight="1" thickBot="1">
      <c r="A57" s="244" t="s">
        <v>337</v>
      </c>
      <c r="B57" s="642" t="s">
        <v>338</v>
      </c>
      <c r="C57" s="245" t="s">
        <v>339</v>
      </c>
      <c r="D57" s="700" t="s">
        <v>1</v>
      </c>
      <c r="E57" s="701" t="s">
        <v>340</v>
      </c>
      <c r="F57" s="674" t="s">
        <v>341</v>
      </c>
      <c r="G57" s="673" t="s">
        <v>3</v>
      </c>
      <c r="H57" s="674" t="s">
        <v>4</v>
      </c>
      <c r="I57" s="675" t="s">
        <v>5</v>
      </c>
      <c r="J57" s="252"/>
      <c r="K57" s="309" t="s">
        <v>6</v>
      </c>
      <c r="L57" s="310" t="s">
        <v>342</v>
      </c>
      <c r="M57" s="309" t="s">
        <v>7</v>
      </c>
      <c r="N57" s="310" t="s">
        <v>342</v>
      </c>
      <c r="O57" s="309" t="s">
        <v>8</v>
      </c>
      <c r="P57" s="310" t="s">
        <v>342</v>
      </c>
      <c r="Q57" s="312" t="s">
        <v>20</v>
      </c>
      <c r="R57" s="271"/>
      <c r="S57" s="313" t="s">
        <v>343</v>
      </c>
      <c r="T57" s="313" t="s">
        <v>349</v>
      </c>
      <c r="U57" s="307" t="s">
        <v>342</v>
      </c>
      <c r="V57" s="313" t="s">
        <v>350</v>
      </c>
      <c r="W57" s="308" t="s">
        <v>342</v>
      </c>
      <c r="X57" s="310" t="s">
        <v>20</v>
      </c>
    </row>
    <row r="58" spans="1:32" s="244" customFormat="1" ht="14" customHeight="1" thickBot="1">
      <c r="A58" s="323">
        <v>1</v>
      </c>
      <c r="B58" s="314" t="e">
        <f t="shared" ref="B58:B63" si="6">RANK(Q58,Q$61:Q$63)</f>
        <v>#N/A</v>
      </c>
      <c r="C58" s="315">
        <v>3</v>
      </c>
      <c r="D58" s="676" t="str">
        <f>CONCATENATE(VLOOKUP(C58,'[7]Liste pilotes'!ListePilotes,4)," ",VLOOKUP(C58,'[7]Liste pilotes'!ListePilotes,5))</f>
        <v>RUFFINO Marco</v>
      </c>
      <c r="E58" s="677" t="str">
        <f>VLOOKUP(C58,'[7]Liste pilotes'!ListePilotes,17)</f>
        <v>Senior</v>
      </c>
      <c r="F58" s="677">
        <f>VLOOKUP(C58,'[7]Liste pilotes'!ListePilotes,2)</f>
        <v>1500126</v>
      </c>
      <c r="G58" s="677" t="str">
        <f>LEFT(VLOOKUP(C58,'[7]Liste pilotes'!ListePilotes,14),SEARCH(" ",VLOOKUP(C58,'[7]Liste pilotes'!ListePilotes,14),1))</f>
        <v xml:space="preserve">LAMHDF </v>
      </c>
      <c r="H58" s="678" t="str">
        <f>LEFT(VLOOKUP(C58,'[7]Liste pilotes'!ListePilotes,16),SEARCH(" ",VLOOKUP(C58,'[7]Liste pilotes'!ListePilotes,16),1))</f>
        <v xml:space="preserve">0837 </v>
      </c>
      <c r="I58" s="679" t="str">
        <f>RIGHT(VLOOKUP(C58,'[7]Liste pilotes'!ListePilotes,16),LEN(VLOOKUP(C58,'[7]Liste pilotes'!ListePilotes,16))-SEARCH("-",VLOOKUP(C58,'[7]Liste pilotes'!ListePilotes,16),2))</f>
        <v xml:space="preserve"> FLANDRE RADIO MODELISME</v>
      </c>
      <c r="J58" s="265"/>
      <c r="K58" s="266">
        <v>291.79000000000002</v>
      </c>
      <c r="L58" s="684">
        <v>1000</v>
      </c>
      <c r="M58" s="266">
        <v>275.54000000000002</v>
      </c>
      <c r="N58" s="684">
        <v>1000</v>
      </c>
      <c r="O58" s="266">
        <v>269.27</v>
      </c>
      <c r="P58" s="702">
        <v>988.48</v>
      </c>
      <c r="Q58" s="267">
        <f t="shared" ref="Q58:Q63" si="7">L58+N58+P58-MIN(L58,N58,P58)</f>
        <v>2000</v>
      </c>
      <c r="R58" s="274"/>
      <c r="S58" s="316">
        <f t="shared" ref="S58:S63" si="8">ROUND(Q58/MAX(Q$58:Q$63)*1000,2)</f>
        <v>1000</v>
      </c>
      <c r="T58" s="269">
        <v>293.49</v>
      </c>
      <c r="U58" s="684">
        <v>1000</v>
      </c>
      <c r="V58" s="269">
        <v>289.31</v>
      </c>
      <c r="W58" s="702">
        <v>1000</v>
      </c>
      <c r="X58" s="316">
        <f t="shared" ref="X58:X63" si="9">U58+W58-MIN(U58,W58)+S58</f>
        <v>2000</v>
      </c>
    </row>
    <row r="59" spans="1:32" s="244" customFormat="1" ht="14" customHeight="1" thickBot="1">
      <c r="A59" s="323">
        <v>2</v>
      </c>
      <c r="B59" s="314" t="e">
        <f t="shared" si="6"/>
        <v>#N/A</v>
      </c>
      <c r="C59" s="647">
        <v>4</v>
      </c>
      <c r="D59" s="685" t="str">
        <f>CONCATENATE(VLOOKUP(C59,'[7]Liste pilotes'!ListePilotes,4)," ",VLOOKUP(C59,'[7]Liste pilotes'!ListePilotes,5))</f>
        <v>CAIA Jean Charles</v>
      </c>
      <c r="E59" s="649" t="str">
        <f>VLOOKUP(C59,'[7]Liste pilotes'!ListePilotes,17)</f>
        <v>Senior</v>
      </c>
      <c r="F59" s="649" t="str">
        <f>VLOOKUP(C59,'[7]Liste pilotes'!ListePilotes,2)</f>
        <v>0805987</v>
      </c>
      <c r="G59" s="649" t="str">
        <f>LEFT(VLOOKUP(C59,'[7]Liste pilotes'!ListePilotes,14),SEARCH(" ",VLOOKUP(C59,'[7]Liste pilotes'!ListePilotes,14),1))</f>
        <v xml:space="preserve">LAMCVL </v>
      </c>
      <c r="H59" s="655" t="str">
        <f>LEFT(VLOOKUP(C59,'[7]Liste pilotes'!ListePilotes,16),SEARCH(" ",VLOOKUP(C59,'[7]Liste pilotes'!ListePilotes,16),1))</f>
        <v xml:space="preserve">0111 </v>
      </c>
      <c r="I59" s="650" t="str">
        <f>RIGHT(VLOOKUP(C59,'[7]Liste pilotes'!ListePilotes,16),LEN(VLOOKUP(C59,'[7]Liste pilotes'!ListePilotes,16))-SEARCH("-",VLOOKUP(C59,'[7]Liste pilotes'!ListePilotes,16),2))</f>
        <v xml:space="preserve"> MODELE AIR CLUB CASTRAIS</v>
      </c>
      <c r="J59" s="273"/>
      <c r="K59" s="651">
        <v>271.63</v>
      </c>
      <c r="L59" s="688">
        <v>930.91</v>
      </c>
      <c r="M59" s="651">
        <v>255.59</v>
      </c>
      <c r="N59" s="703">
        <v>927.6</v>
      </c>
      <c r="O59" s="651">
        <v>272.41000000000003</v>
      </c>
      <c r="P59" s="688">
        <v>1000</v>
      </c>
      <c r="Q59" s="653">
        <f t="shared" si="7"/>
        <v>1930.9100000000003</v>
      </c>
      <c r="R59" s="274"/>
      <c r="S59" s="687">
        <f t="shared" si="8"/>
        <v>965.46</v>
      </c>
      <c r="T59" s="658">
        <v>290.55</v>
      </c>
      <c r="U59" s="688">
        <v>989.99</v>
      </c>
      <c r="V59" s="658">
        <v>282.52</v>
      </c>
      <c r="W59" s="703">
        <v>976.54</v>
      </c>
      <c r="X59" s="687">
        <f t="shared" si="9"/>
        <v>1955.45</v>
      </c>
    </row>
    <row r="60" spans="1:32" s="244" customFormat="1" ht="14" customHeight="1" thickBot="1">
      <c r="A60" s="323">
        <v>3</v>
      </c>
      <c r="B60" s="314" t="e">
        <f t="shared" si="6"/>
        <v>#N/A</v>
      </c>
      <c r="C60" s="647">
        <v>2</v>
      </c>
      <c r="D60" s="685" t="str">
        <f>CONCATENATE(VLOOKUP(C60,'[7]Liste pilotes'!ListePilotes,4)," ",VLOOKUP(C60,'[7]Liste pilotes'!ListePilotes,5))</f>
        <v>SIMONIN Tony</v>
      </c>
      <c r="E60" s="649" t="str">
        <f>VLOOKUP(C60,'[7]Liste pilotes'!ListePilotes,17)</f>
        <v>Senior</v>
      </c>
      <c r="F60" s="649" t="str">
        <f>VLOOKUP(C60,'[7]Liste pilotes'!ListePilotes,2)</f>
        <v>0702433</v>
      </c>
      <c r="G60" s="649" t="str">
        <f>LEFT(VLOOKUP(C60,'[7]Liste pilotes'!ListePilotes,14),SEARCH(" ",VLOOKUP(C60,'[7]Liste pilotes'!ListePilotes,14),1))</f>
        <v xml:space="preserve">LAMHDF </v>
      </c>
      <c r="H60" s="655" t="str">
        <f>LEFT(VLOOKUP(C60,'[7]Liste pilotes'!ListePilotes,16),SEARCH(" ",VLOOKUP(C60,'[7]Liste pilotes'!ListePilotes,16),1))</f>
        <v xml:space="preserve">0837 </v>
      </c>
      <c r="I60" s="650" t="str">
        <f>RIGHT(VLOOKUP(C60,'[7]Liste pilotes'!ListePilotes,16),LEN(VLOOKUP(C60,'[7]Liste pilotes'!ListePilotes,16))-SEARCH("-",VLOOKUP(C60,'[7]Liste pilotes'!ListePilotes,16),2))</f>
        <v xml:space="preserve"> FLANDRE RADIO MODELISME</v>
      </c>
      <c r="J60" s="273"/>
      <c r="K60" s="651">
        <v>265.36</v>
      </c>
      <c r="L60" s="688">
        <v>909.43</v>
      </c>
      <c r="M60" s="651">
        <v>256.8</v>
      </c>
      <c r="N60" s="688">
        <v>931.99</v>
      </c>
      <c r="O60" s="651">
        <v>215.33</v>
      </c>
      <c r="P60" s="703">
        <v>790.47</v>
      </c>
      <c r="Q60" s="653">
        <f t="shared" si="7"/>
        <v>1841.4200000000003</v>
      </c>
      <c r="R60" s="268"/>
      <c r="S60" s="687">
        <f t="shared" si="8"/>
        <v>920.71</v>
      </c>
      <c r="T60" s="658">
        <v>257.39999999999998</v>
      </c>
      <c r="U60" s="688">
        <v>877.04</v>
      </c>
      <c r="V60" s="658">
        <v>242.19</v>
      </c>
      <c r="W60" s="703">
        <v>837.13</v>
      </c>
      <c r="X60" s="687">
        <f t="shared" si="9"/>
        <v>1797.75</v>
      </c>
    </row>
    <row r="61" spans="1:32" s="244" customFormat="1" ht="14" customHeight="1" thickBot="1">
      <c r="A61" s="324">
        <v>4</v>
      </c>
      <c r="B61" s="314">
        <f t="shared" si="6"/>
        <v>2</v>
      </c>
      <c r="C61" s="647">
        <v>6</v>
      </c>
      <c r="D61" s="685" t="str">
        <f>CONCATENATE(VLOOKUP(C61,'[7]Liste pilotes'!ListePilotes,4)," ",VLOOKUP(C61,'[7]Liste pilotes'!ListePilotes,5))</f>
        <v>IMBERT Marc Henri</v>
      </c>
      <c r="E61" s="649" t="s">
        <v>331</v>
      </c>
      <c r="F61" s="649">
        <f>VLOOKUP(C61,'[7]Liste pilotes'!ListePilotes,2)</f>
        <v>2100489</v>
      </c>
      <c r="G61" s="649" t="str">
        <f>LEFT(VLOOKUP(C61,'[7]Liste pilotes'!ListePilotes,14),SEARCH(" ",VLOOKUP(C61,'[7]Liste pilotes'!ListePilotes,14),1))</f>
        <v xml:space="preserve">LAMHDF </v>
      </c>
      <c r="H61" s="655" t="str">
        <f>LEFT(VLOOKUP(C61,'[7]Liste pilotes'!ListePilotes,16),SEARCH(" ",VLOOKUP(C61,'[7]Liste pilotes'!ListePilotes,16),1))</f>
        <v xml:space="preserve">0108 </v>
      </c>
      <c r="I61" s="650" t="str">
        <f>RIGHT(VLOOKUP(C61,'[7]Liste pilotes'!ListePilotes,16),LEN(VLOOKUP(C61,'[7]Liste pilotes'!ListePilotes,16))-SEARCH("-",VLOOKUP(C61,'[7]Liste pilotes'!ListePilotes,16),2))</f>
        <v xml:space="preserve"> AERO CLUB D'ALBERT MEAULTE MAURICE WEISS</v>
      </c>
      <c r="J61" s="273"/>
      <c r="K61" s="651">
        <v>0</v>
      </c>
      <c r="L61" s="703">
        <v>0</v>
      </c>
      <c r="M61" s="651">
        <v>248.07</v>
      </c>
      <c r="N61" s="688">
        <v>900.31</v>
      </c>
      <c r="O61" s="651">
        <v>255.4</v>
      </c>
      <c r="P61" s="688">
        <v>937.56</v>
      </c>
      <c r="Q61" s="653">
        <f t="shared" si="7"/>
        <v>1837.87</v>
      </c>
      <c r="R61" s="325"/>
      <c r="S61" s="687">
        <f t="shared" si="8"/>
        <v>918.94</v>
      </c>
      <c r="T61" s="658">
        <v>251.88</v>
      </c>
      <c r="U61" s="688">
        <v>858.23</v>
      </c>
      <c r="V61" s="658">
        <v>238.64</v>
      </c>
      <c r="W61" s="703">
        <v>824.86</v>
      </c>
      <c r="X61" s="687">
        <f t="shared" si="9"/>
        <v>1777.17</v>
      </c>
    </row>
    <row r="62" spans="1:32" s="244" customFormat="1" ht="14" customHeight="1" thickBot="1">
      <c r="A62" s="324">
        <v>5</v>
      </c>
      <c r="B62" s="314">
        <f t="shared" si="6"/>
        <v>3</v>
      </c>
      <c r="C62" s="647">
        <v>5</v>
      </c>
      <c r="D62" s="685" t="str">
        <f>CONCATENATE(VLOOKUP(C62,'[7]Liste pilotes'!ListePilotes,4)," ",VLOOKUP(C62,'[7]Liste pilotes'!ListePilotes,5))</f>
        <v>NEEL Pascal</v>
      </c>
      <c r="E62" s="649" t="str">
        <f>VLOOKUP(C62,'[7]Liste pilotes'!ListePilotes,17)</f>
        <v>Senior</v>
      </c>
      <c r="F62" s="649">
        <f>VLOOKUP(C62,'[7]Liste pilotes'!ListePilotes,2)</f>
        <v>8409689</v>
      </c>
      <c r="G62" s="649" t="str">
        <f>LEFT(VLOOKUP(C62,'[7]Liste pilotes'!ListePilotes,14),SEARCH(" ",VLOOKUP(C62,'[7]Liste pilotes'!ListePilotes,14),1))</f>
        <v xml:space="preserve">LAMNOR </v>
      </c>
      <c r="H62" s="655" t="str">
        <f>LEFT(VLOOKUP(C62,'[7]Liste pilotes'!ListePilotes,16),SEARCH(" ",VLOOKUP(C62,'[7]Liste pilotes'!ListePilotes,16),1))</f>
        <v xml:space="preserve">0967 </v>
      </c>
      <c r="I62" s="650" t="str">
        <f>RIGHT(VLOOKUP(C62,'[7]Liste pilotes'!ListePilotes,16),LEN(VLOOKUP(C62,'[7]Liste pilotes'!ListePilotes,16))-SEARCH("-",VLOOKUP(C62,'[7]Liste pilotes'!ListePilotes,16),2))</f>
        <v xml:space="preserve"> HAGUE MODEL AIR CLUB</v>
      </c>
      <c r="J62" s="273"/>
      <c r="K62" s="651">
        <v>0</v>
      </c>
      <c r="L62" s="703">
        <v>0</v>
      </c>
      <c r="M62" s="651">
        <v>187.49</v>
      </c>
      <c r="N62" s="688">
        <v>680.45</v>
      </c>
      <c r="O62" s="651">
        <v>0</v>
      </c>
      <c r="P62" s="703">
        <v>0</v>
      </c>
      <c r="Q62" s="653">
        <f t="shared" si="7"/>
        <v>680.45</v>
      </c>
      <c r="R62" s="274"/>
      <c r="S62" s="687">
        <f t="shared" si="8"/>
        <v>340.23</v>
      </c>
      <c r="T62" s="658">
        <v>0</v>
      </c>
      <c r="U62" s="703">
        <v>0</v>
      </c>
      <c r="V62" s="658">
        <v>178.4</v>
      </c>
      <c r="W62" s="688">
        <v>616.64</v>
      </c>
      <c r="X62" s="687">
        <f t="shared" si="9"/>
        <v>956.87</v>
      </c>
    </row>
    <row r="63" spans="1:32" s="244" customFormat="1" ht="14" customHeight="1" thickBot="1">
      <c r="A63" s="324">
        <v>6</v>
      </c>
      <c r="B63" s="314">
        <f t="shared" si="6"/>
        <v>1</v>
      </c>
      <c r="C63" s="666">
        <v>1</v>
      </c>
      <c r="D63" s="696" t="str">
        <f>CONCATENATE(VLOOKUP(C63,'[7]Liste pilotes'!ListePilotes,4)," ",VLOOKUP(C63,'[7]Liste pilotes'!ListePilotes,5))</f>
        <v>DAGUER Gilbert</v>
      </c>
      <c r="E63" s="668" t="str">
        <f>VLOOKUP(C63,'[7]Liste pilotes'!ListePilotes,17)</f>
        <v>Senior</v>
      </c>
      <c r="F63" s="668">
        <f>VLOOKUP(C63,'[7]Liste pilotes'!ListePilotes,2)</f>
        <v>9602370</v>
      </c>
      <c r="G63" s="668" t="str">
        <f>LEFT(VLOOKUP(C63,'[7]Liste pilotes'!ListePilotes,14),SEARCH(" ",VLOOKUP(C63,'[7]Liste pilotes'!ListePilotes,14),1))</f>
        <v xml:space="preserve">LAMNOR </v>
      </c>
      <c r="H63" s="669" t="str">
        <f>LEFT(VLOOKUP(C63,'[7]Liste pilotes'!ListePilotes,16),SEARCH(" ",VLOOKUP(C63,'[7]Liste pilotes'!ListePilotes,16),1))</f>
        <v xml:space="preserve">0025 </v>
      </c>
      <c r="I63" s="670" t="str">
        <f>RIGHT(VLOOKUP(C63,'[7]Liste pilotes'!ListePilotes,16),LEN(VLOOKUP(C63,'[7]Liste pilotes'!ListePilotes,16))-SEARCH("-",VLOOKUP(C63,'[7]Liste pilotes'!ListePilotes,16),2))</f>
        <v xml:space="preserve"> ESCADRILLE DES CEDRES - ACBN-EC</v>
      </c>
      <c r="J63" s="273"/>
      <c r="K63" s="697">
        <v>264.54000000000002</v>
      </c>
      <c r="L63" s="695">
        <v>906.62</v>
      </c>
      <c r="M63" s="697">
        <v>274.49</v>
      </c>
      <c r="N63" s="695">
        <v>996.19</v>
      </c>
      <c r="O63" s="697">
        <v>0</v>
      </c>
      <c r="P63" s="704">
        <v>0</v>
      </c>
      <c r="Q63" s="661">
        <f t="shared" si="7"/>
        <v>1902.81</v>
      </c>
      <c r="R63" s="274"/>
      <c r="S63" s="691">
        <f t="shared" si="8"/>
        <v>951.41</v>
      </c>
      <c r="T63" s="694">
        <v>0</v>
      </c>
      <c r="U63" s="704">
        <v>0</v>
      </c>
      <c r="V63" s="694">
        <v>0</v>
      </c>
      <c r="W63" s="704">
        <v>0</v>
      </c>
      <c r="X63" s="691">
        <f t="shared" si="9"/>
        <v>951.41</v>
      </c>
    </row>
    <row r="64" spans="1:32">
      <c r="F64" s="291"/>
      <c r="K64" s="304"/>
      <c r="L64" s="304"/>
      <c r="M64" s="304"/>
      <c r="N64" s="305"/>
      <c r="O64" s="304"/>
      <c r="P64" s="304"/>
      <c r="Q64" s="304"/>
      <c r="R64" s="304"/>
      <c r="S64" s="304"/>
      <c r="T64" s="304"/>
      <c r="U64" s="304"/>
      <c r="V64" s="304"/>
      <c r="W64" s="304"/>
      <c r="X64" s="304"/>
    </row>
  </sheetData>
  <mergeCells count="11">
    <mergeCell ref="C56:I56"/>
    <mergeCell ref="K56:Q56"/>
    <mergeCell ref="S56:X56"/>
    <mergeCell ref="B1:AA1"/>
    <mergeCell ref="B2:AA2"/>
    <mergeCell ref="C4:I4"/>
    <mergeCell ref="K4:Q4"/>
    <mergeCell ref="S4:X4"/>
    <mergeCell ref="C34:I34"/>
    <mergeCell ref="K34:Q34"/>
    <mergeCell ref="S34:X34"/>
  </mergeCells>
  <conditionalFormatting sqref="K36:K54 M36:M54 O36:O54 K58:K63 M58:M63 O58:O63 K6">
    <cfRule type="expression" dxfId="16" priority="16">
      <formula>IF(L6=MIN($L6,$N6,$P6),TRUE,FALSE)</formula>
    </cfRule>
  </conditionalFormatting>
  <conditionalFormatting sqref="L36:L54 N36:N54 P36:P54 L58:L63 N58:N63 P58:P63 L6">
    <cfRule type="expression" dxfId="15" priority="15" stopIfTrue="1">
      <formula>IF(L6=MIN($L6,$N6,$P6),TRUE,FALSE)</formula>
    </cfRule>
  </conditionalFormatting>
  <conditionalFormatting sqref="U59:U63">
    <cfRule type="expression" dxfId="14" priority="14" stopIfTrue="1">
      <formula>IF(U59=MIN($U59,$W59,$Y59),TRUE,FALSE)</formula>
    </cfRule>
  </conditionalFormatting>
  <conditionalFormatting sqref="W58:W63">
    <cfRule type="expression" dxfId="13" priority="13" stopIfTrue="1">
      <formula>IF(W58=MIN($U58,$W58,$Y58),TRUE,FALSE)</formula>
    </cfRule>
  </conditionalFormatting>
  <conditionalFormatting sqref="U58">
    <cfRule type="expression" dxfId="12" priority="12" stopIfTrue="1">
      <formula>IF(U58=MIN($L58,$N58,$P58),TRUE,FALSE)</formula>
    </cfRule>
  </conditionalFormatting>
  <conditionalFormatting sqref="W36">
    <cfRule type="expression" dxfId="11" priority="17" stopIfTrue="1">
      <formula>IF(W36=MIN($U36,$W36,#REF!),TRUE,FALSE)</formula>
    </cfRule>
  </conditionalFormatting>
  <conditionalFormatting sqref="T36">
    <cfRule type="expression" dxfId="10" priority="11">
      <formula>IF(U36=MIN($L36,$N36,$P36),TRUE,FALSE)</formula>
    </cfRule>
  </conditionalFormatting>
  <conditionalFormatting sqref="U36">
    <cfRule type="expression" dxfId="9" priority="10" stopIfTrue="1">
      <formula>IF(U36=MIN($L36,$N36,$P36),TRUE,FALSE)</formula>
    </cfRule>
  </conditionalFormatting>
  <conditionalFormatting sqref="S36">
    <cfRule type="expression" dxfId="8" priority="9" stopIfTrue="1">
      <formula>IF(S36=MIN($L36,$N36,$P36),TRUE,FALSE)</formula>
    </cfRule>
  </conditionalFormatting>
  <conditionalFormatting sqref="V37">
    <cfRule type="expression" dxfId="7" priority="8">
      <formula>IF(W37=MIN($L37,$N37,$P37),TRUE,FALSE)</formula>
    </cfRule>
  </conditionalFormatting>
  <conditionalFormatting sqref="W37">
    <cfRule type="expression" dxfId="6" priority="7" stopIfTrue="1">
      <formula>IF(W37=MIN($L37,$N37,$P37),TRUE,FALSE)</formula>
    </cfRule>
  </conditionalFormatting>
  <conditionalFormatting sqref="T38">
    <cfRule type="expression" dxfId="5" priority="6">
      <formula>IF(U38=MIN($L38,$N38,$P38),TRUE,FALSE)</formula>
    </cfRule>
  </conditionalFormatting>
  <conditionalFormatting sqref="U38">
    <cfRule type="expression" dxfId="4" priority="5" stopIfTrue="1">
      <formula>IF(U38=MIN($L38,$N38,$P38),TRUE,FALSE)</formula>
    </cfRule>
  </conditionalFormatting>
  <conditionalFormatting sqref="V39">
    <cfRule type="expression" dxfId="3" priority="4">
      <formula>IF(W39=MIN($L39,$N39,$P39),TRUE,FALSE)</formula>
    </cfRule>
  </conditionalFormatting>
  <conditionalFormatting sqref="W39">
    <cfRule type="expression" dxfId="2" priority="3" stopIfTrue="1">
      <formula>IF(W39=MIN($L39,$N39,$P39),TRUE,FALSE)</formula>
    </cfRule>
  </conditionalFormatting>
  <conditionalFormatting sqref="T40">
    <cfRule type="expression" dxfId="1" priority="2">
      <formula>IF(U40=MIN($L40,$N40,$P40),TRUE,FALSE)</formula>
    </cfRule>
  </conditionalFormatting>
  <conditionalFormatting sqref="U40">
    <cfRule type="expression" dxfId="0" priority="1" stopIfTrue="1">
      <formula>IF(U40=MIN($L40,$N40,$P40),TRUE,FALSE)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533E-9DED-B64A-B3D8-DF9B92449B7F}">
  <dimension ref="B2:H1000"/>
  <sheetViews>
    <sheetView workbookViewId="0">
      <selection activeCell="D7" activeCellId="1" sqref="B7:B9 D7:D9"/>
    </sheetView>
  </sheetViews>
  <sheetFormatPr baseColWidth="10" defaultColWidth="9.5" defaultRowHeight="16"/>
  <cols>
    <col min="1" max="1" width="1.125" style="8" customWidth="1"/>
    <col min="2" max="2" width="5.125" style="8" customWidth="1"/>
    <col min="3" max="4" width="20.75" style="8" customWidth="1"/>
    <col min="5" max="5" width="8" style="8" customWidth="1"/>
    <col min="6" max="6" width="30.125" style="8" bestFit="1" customWidth="1"/>
    <col min="7" max="7" width="9.25" style="8" customWidth="1"/>
    <col min="8" max="8" width="32.5" style="8" customWidth="1"/>
    <col min="9" max="16384" width="9.5" style="8"/>
  </cols>
  <sheetData>
    <row r="2" spans="2:8" ht="23">
      <c r="B2" s="723" t="s">
        <v>408</v>
      </c>
      <c r="C2" s="723"/>
      <c r="D2" s="723"/>
      <c r="E2" s="723"/>
      <c r="F2" s="723"/>
      <c r="G2" s="723"/>
      <c r="H2" s="723"/>
    </row>
    <row r="3" spans="2:8" ht="23">
      <c r="B3" s="723" t="s">
        <v>409</v>
      </c>
      <c r="C3" s="723"/>
      <c r="D3" s="723"/>
      <c r="E3" s="723"/>
      <c r="F3" s="723"/>
      <c r="G3" s="723"/>
      <c r="H3" s="723"/>
    </row>
    <row r="4" spans="2:8" ht="12.75" customHeight="1"/>
    <row r="5" spans="2:8" s="358" customFormat="1" ht="24.75" customHeight="1" thickBot="1">
      <c r="B5" s="357" t="s">
        <v>410</v>
      </c>
    </row>
    <row r="6" spans="2:8" s="2" customFormat="1" ht="24.75" customHeight="1">
      <c r="B6" s="359" t="s">
        <v>0</v>
      </c>
      <c r="C6" s="360" t="s">
        <v>411</v>
      </c>
      <c r="D6" s="360" t="s">
        <v>27</v>
      </c>
      <c r="E6" s="361" t="s">
        <v>412</v>
      </c>
      <c r="F6" s="360" t="s">
        <v>29</v>
      </c>
      <c r="G6" s="360" t="s">
        <v>4</v>
      </c>
      <c r="H6" s="362" t="s">
        <v>5</v>
      </c>
    </row>
    <row r="7" spans="2:8" s="367" customFormat="1" ht="15" customHeight="1">
      <c r="B7" s="363">
        <v>1</v>
      </c>
      <c r="C7" s="364">
        <v>1401260</v>
      </c>
      <c r="D7" s="364" t="s">
        <v>413</v>
      </c>
      <c r="E7" s="365"/>
      <c r="F7" s="364" t="s">
        <v>414</v>
      </c>
      <c r="G7" s="364">
        <v>149</v>
      </c>
      <c r="H7" s="366" t="s">
        <v>415</v>
      </c>
    </row>
    <row r="8" spans="2:8" s="367" customFormat="1" ht="15" customHeight="1">
      <c r="B8" s="363">
        <v>2</v>
      </c>
      <c r="C8" s="364">
        <v>1303854</v>
      </c>
      <c r="D8" s="364" t="s">
        <v>416</v>
      </c>
      <c r="E8" s="365"/>
      <c r="F8" s="364" t="s">
        <v>21</v>
      </c>
      <c r="G8" s="364">
        <v>465</v>
      </c>
      <c r="H8" s="366" t="s">
        <v>198</v>
      </c>
    </row>
    <row r="9" spans="2:8" s="367" customFormat="1" ht="15" customHeight="1">
      <c r="B9" s="363">
        <v>3</v>
      </c>
      <c r="C9" s="364">
        <v>1701954</v>
      </c>
      <c r="D9" s="364" t="s">
        <v>417</v>
      </c>
      <c r="E9" s="364" t="s">
        <v>14</v>
      </c>
      <c r="F9" s="364" t="s">
        <v>418</v>
      </c>
      <c r="G9" s="364">
        <v>630</v>
      </c>
      <c r="H9" s="366" t="s">
        <v>419</v>
      </c>
    </row>
    <row r="10" spans="2:8" s="367" customFormat="1" ht="15" customHeight="1">
      <c r="B10" s="363">
        <v>4</v>
      </c>
      <c r="C10" s="364">
        <v>1702320</v>
      </c>
      <c r="D10" s="364" t="s">
        <v>420</v>
      </c>
      <c r="E10" s="364" t="s">
        <v>14</v>
      </c>
      <c r="F10" s="364" t="s">
        <v>421</v>
      </c>
      <c r="G10" s="364">
        <v>589</v>
      </c>
      <c r="H10" s="366" t="s">
        <v>422</v>
      </c>
    </row>
    <row r="11" spans="2:8" s="367" customFormat="1" ht="15" customHeight="1">
      <c r="B11" s="363">
        <v>5</v>
      </c>
      <c r="C11" s="364">
        <v>2301745</v>
      </c>
      <c r="D11" s="364" t="s">
        <v>423</v>
      </c>
      <c r="E11" s="364" t="s">
        <v>14</v>
      </c>
      <c r="F11" s="364" t="s">
        <v>15</v>
      </c>
      <c r="G11" s="364">
        <v>1724</v>
      </c>
      <c r="H11" s="366" t="s">
        <v>424</v>
      </c>
    </row>
    <row r="12" spans="2:8" s="367" customFormat="1" ht="15" customHeight="1">
      <c r="B12" s="363">
        <v>6</v>
      </c>
      <c r="C12" s="364">
        <v>2000421</v>
      </c>
      <c r="D12" s="364" t="s">
        <v>425</v>
      </c>
      <c r="E12" s="365"/>
      <c r="F12" s="364" t="s">
        <v>426</v>
      </c>
      <c r="G12" s="364">
        <v>921</v>
      </c>
      <c r="H12" s="366" t="s">
        <v>427</v>
      </c>
    </row>
    <row r="13" spans="2:8" s="367" customFormat="1" ht="15" customHeight="1">
      <c r="B13" s="363">
        <v>7</v>
      </c>
      <c r="C13" s="364">
        <v>1900076</v>
      </c>
      <c r="D13" s="364" t="s">
        <v>428</v>
      </c>
      <c r="E13" s="365"/>
      <c r="F13" s="364" t="s">
        <v>418</v>
      </c>
      <c r="G13" s="364">
        <v>979</v>
      </c>
      <c r="H13" s="366" t="s">
        <v>429</v>
      </c>
    </row>
    <row r="14" spans="2:8" s="367" customFormat="1" ht="15" customHeight="1">
      <c r="B14" s="363">
        <v>8</v>
      </c>
      <c r="C14" s="364">
        <v>2102235</v>
      </c>
      <c r="D14" s="364" t="s">
        <v>430</v>
      </c>
      <c r="E14" s="364" t="s">
        <v>14</v>
      </c>
      <c r="F14" s="364" t="s">
        <v>431</v>
      </c>
      <c r="G14" s="364">
        <v>1655</v>
      </c>
      <c r="H14" s="366" t="s">
        <v>432</v>
      </c>
    </row>
    <row r="15" spans="2:8" s="367" customFormat="1" ht="15" customHeight="1">
      <c r="B15" s="363">
        <v>9</v>
      </c>
      <c r="C15" s="364">
        <v>1700078</v>
      </c>
      <c r="D15" s="364" t="s">
        <v>433</v>
      </c>
      <c r="E15" s="365"/>
      <c r="F15" s="364" t="s">
        <v>15</v>
      </c>
      <c r="G15" s="364">
        <v>1724</v>
      </c>
      <c r="H15" s="366" t="s">
        <v>424</v>
      </c>
    </row>
    <row r="16" spans="2:8" s="367" customFormat="1" ht="15" customHeight="1">
      <c r="B16" s="363">
        <v>10</v>
      </c>
      <c r="C16" s="364">
        <v>1803004</v>
      </c>
      <c r="D16" s="364" t="s">
        <v>434</v>
      </c>
      <c r="E16" s="365"/>
      <c r="F16" s="364" t="s">
        <v>15</v>
      </c>
      <c r="G16" s="364">
        <v>1724</v>
      </c>
      <c r="H16" s="366" t="s">
        <v>424</v>
      </c>
    </row>
    <row r="17" spans="2:8" s="367" customFormat="1" ht="15" customHeight="1">
      <c r="B17" s="363">
        <v>11</v>
      </c>
      <c r="C17" s="364">
        <v>2302066</v>
      </c>
      <c r="D17" s="364" t="s">
        <v>435</v>
      </c>
      <c r="E17" s="365"/>
      <c r="F17" s="364" t="s">
        <v>414</v>
      </c>
      <c r="G17" s="364">
        <v>118</v>
      </c>
      <c r="H17" s="366" t="s">
        <v>436</v>
      </c>
    </row>
    <row r="18" spans="2:8" s="367" customFormat="1" ht="15" customHeight="1">
      <c r="B18" s="363">
        <v>12</v>
      </c>
      <c r="C18" s="364">
        <v>2100578</v>
      </c>
      <c r="D18" s="364" t="s">
        <v>437</v>
      </c>
      <c r="E18" s="364" t="s">
        <v>14</v>
      </c>
      <c r="F18" s="364" t="s">
        <v>426</v>
      </c>
      <c r="G18" s="364">
        <v>921</v>
      </c>
      <c r="H18" s="366" t="s">
        <v>427</v>
      </c>
    </row>
    <row r="19" spans="2:8" s="367" customFormat="1" ht="15" customHeight="1">
      <c r="B19" s="363">
        <v>13</v>
      </c>
      <c r="C19" s="364">
        <v>2300281</v>
      </c>
      <c r="D19" s="364" t="s">
        <v>438</v>
      </c>
      <c r="E19" s="364" t="s">
        <v>14</v>
      </c>
      <c r="F19" s="364" t="s">
        <v>414</v>
      </c>
      <c r="G19" s="364">
        <v>1658</v>
      </c>
      <c r="H19" s="366" t="s">
        <v>439</v>
      </c>
    </row>
    <row r="20" spans="2:8" s="367" customFormat="1" ht="15" customHeight="1">
      <c r="B20" s="363">
        <v>14</v>
      </c>
      <c r="C20" s="364">
        <v>2401958</v>
      </c>
      <c r="D20" s="364" t="s">
        <v>440</v>
      </c>
      <c r="E20" s="365"/>
      <c r="F20" s="364" t="s">
        <v>13</v>
      </c>
      <c r="G20" s="364">
        <v>526</v>
      </c>
      <c r="H20" s="366" t="s">
        <v>441</v>
      </c>
    </row>
    <row r="21" spans="2:8" s="367" customFormat="1" ht="15" customHeight="1">
      <c r="B21" s="363">
        <v>15</v>
      </c>
      <c r="C21" s="364">
        <v>1604142</v>
      </c>
      <c r="D21" s="364" t="s">
        <v>442</v>
      </c>
      <c r="E21" s="365"/>
      <c r="F21" s="364" t="s">
        <v>15</v>
      </c>
      <c r="G21" s="364">
        <v>1724</v>
      </c>
      <c r="H21" s="366" t="s">
        <v>424</v>
      </c>
    </row>
    <row r="22" spans="2:8" s="367" customFormat="1" ht="15" customHeight="1">
      <c r="B22" s="363">
        <v>16</v>
      </c>
      <c r="C22" s="364">
        <v>1227815</v>
      </c>
      <c r="D22" s="364" t="s">
        <v>443</v>
      </c>
      <c r="E22" s="365"/>
      <c r="F22" s="364" t="s">
        <v>15</v>
      </c>
      <c r="G22" s="364">
        <v>1724</v>
      </c>
      <c r="H22" s="366" t="s">
        <v>424</v>
      </c>
    </row>
    <row r="23" spans="2:8" s="367" customFormat="1" ht="15" customHeight="1">
      <c r="B23" s="363">
        <v>17</v>
      </c>
      <c r="C23" s="364">
        <v>2301855</v>
      </c>
      <c r="D23" s="364" t="s">
        <v>444</v>
      </c>
      <c r="E23" s="364" t="s">
        <v>14</v>
      </c>
      <c r="F23" s="364" t="s">
        <v>15</v>
      </c>
      <c r="G23" s="364">
        <v>1724</v>
      </c>
      <c r="H23" s="366" t="s">
        <v>424</v>
      </c>
    </row>
    <row r="24" spans="2:8" s="367" customFormat="1" ht="15" customHeight="1">
      <c r="B24" s="363">
        <v>18</v>
      </c>
      <c r="C24" s="364">
        <v>2302122</v>
      </c>
      <c r="D24" s="364" t="s">
        <v>445</v>
      </c>
      <c r="E24" s="365"/>
      <c r="F24" s="364" t="s">
        <v>446</v>
      </c>
      <c r="G24" s="364">
        <v>1619</v>
      </c>
      <c r="H24" s="366" t="s">
        <v>447</v>
      </c>
    </row>
    <row r="25" spans="2:8" s="367" customFormat="1" ht="15" customHeight="1">
      <c r="B25" s="363">
        <v>19</v>
      </c>
      <c r="C25" s="364">
        <v>1301829</v>
      </c>
      <c r="D25" s="364" t="s">
        <v>448</v>
      </c>
      <c r="E25" s="365"/>
      <c r="F25" s="364" t="s">
        <v>446</v>
      </c>
      <c r="G25" s="364">
        <v>1595</v>
      </c>
      <c r="H25" s="366" t="s">
        <v>449</v>
      </c>
    </row>
    <row r="26" spans="2:8" s="367" customFormat="1" ht="15" customHeight="1">
      <c r="B26" s="363">
        <v>20</v>
      </c>
      <c r="C26" s="364">
        <v>1802994</v>
      </c>
      <c r="D26" s="364" t="s">
        <v>450</v>
      </c>
      <c r="E26" s="365"/>
      <c r="F26" s="364" t="s">
        <v>15</v>
      </c>
      <c r="G26" s="364">
        <v>1724</v>
      </c>
      <c r="H26" s="366" t="s">
        <v>424</v>
      </c>
    </row>
    <row r="27" spans="2:8" s="367" customFormat="1" ht="15" customHeight="1">
      <c r="B27" s="363">
        <v>21</v>
      </c>
      <c r="C27" s="364">
        <v>1802658</v>
      </c>
      <c r="D27" s="364" t="s">
        <v>451</v>
      </c>
      <c r="E27" s="365"/>
      <c r="F27" s="364" t="s">
        <v>418</v>
      </c>
      <c r="G27" s="364">
        <v>1694</v>
      </c>
      <c r="H27" s="366" t="s">
        <v>452</v>
      </c>
    </row>
    <row r="28" spans="2:8" s="367" customFormat="1" ht="15" customHeight="1">
      <c r="B28" s="363">
        <v>22</v>
      </c>
      <c r="C28" s="364">
        <v>2101626</v>
      </c>
      <c r="D28" s="364" t="s">
        <v>453</v>
      </c>
      <c r="E28" s="365"/>
      <c r="F28" s="364" t="s">
        <v>414</v>
      </c>
      <c r="G28" s="364">
        <v>1658</v>
      </c>
      <c r="H28" s="366" t="s">
        <v>439</v>
      </c>
    </row>
    <row r="29" spans="2:8" s="367" customFormat="1" ht="15" customHeight="1">
      <c r="B29" s="363">
        <v>23</v>
      </c>
      <c r="C29" s="364">
        <v>2200679</v>
      </c>
      <c r="D29" s="364" t="s">
        <v>454</v>
      </c>
      <c r="E29" s="365"/>
      <c r="F29" s="364" t="s">
        <v>15</v>
      </c>
      <c r="G29" s="364">
        <v>199</v>
      </c>
      <c r="H29" s="366" t="s">
        <v>455</v>
      </c>
    </row>
    <row r="30" spans="2:8" s="367" customFormat="1" ht="15" customHeight="1">
      <c r="B30" s="363">
        <v>24</v>
      </c>
      <c r="C30" s="364">
        <v>2102036</v>
      </c>
      <c r="D30" s="364" t="s">
        <v>456</v>
      </c>
      <c r="E30" s="365"/>
      <c r="F30" s="364" t="s">
        <v>446</v>
      </c>
      <c r="G30" s="364">
        <v>1619</v>
      </c>
      <c r="H30" s="366" t="s">
        <v>447</v>
      </c>
    </row>
    <row r="31" spans="2:8" s="367" customFormat="1" ht="15" customHeight="1">
      <c r="B31" s="363">
        <v>25</v>
      </c>
      <c r="C31" s="364">
        <v>2301959</v>
      </c>
      <c r="D31" s="364" t="s">
        <v>457</v>
      </c>
      <c r="E31" s="364" t="s">
        <v>14</v>
      </c>
      <c r="F31" s="364" t="s">
        <v>15</v>
      </c>
      <c r="G31" s="364">
        <v>1724</v>
      </c>
      <c r="H31" s="366" t="s">
        <v>424</v>
      </c>
    </row>
    <row r="32" spans="2:8" s="367" customFormat="1" ht="15" customHeight="1">
      <c r="B32" s="363">
        <v>26</v>
      </c>
      <c r="C32" s="364">
        <v>1700001</v>
      </c>
      <c r="D32" s="364" t="s">
        <v>458</v>
      </c>
      <c r="E32" s="365"/>
      <c r="F32" s="364" t="s">
        <v>13</v>
      </c>
      <c r="G32" s="364">
        <v>526</v>
      </c>
      <c r="H32" s="366" t="s">
        <v>441</v>
      </c>
    </row>
    <row r="33" spans="2:8" s="367" customFormat="1" ht="15" customHeight="1">
      <c r="B33" s="363">
        <v>27</v>
      </c>
      <c r="C33" s="364">
        <v>2301958</v>
      </c>
      <c r="D33" s="364" t="s">
        <v>459</v>
      </c>
      <c r="E33" s="365"/>
      <c r="F33" s="364" t="s">
        <v>15</v>
      </c>
      <c r="G33" s="364">
        <v>1724</v>
      </c>
      <c r="H33" s="366" t="s">
        <v>424</v>
      </c>
    </row>
    <row r="34" spans="2:8" s="367" customFormat="1" ht="15" customHeight="1">
      <c r="B34" s="363">
        <v>28</v>
      </c>
      <c r="C34" s="364">
        <v>1504811</v>
      </c>
      <c r="D34" s="364" t="s">
        <v>460</v>
      </c>
      <c r="E34" s="365"/>
      <c r="F34" s="364" t="s">
        <v>418</v>
      </c>
      <c r="G34" s="364">
        <v>979</v>
      </c>
      <c r="H34" s="366" t="s">
        <v>429</v>
      </c>
    </row>
    <row r="35" spans="2:8" s="367" customFormat="1" ht="15" customHeight="1">
      <c r="B35" s="363">
        <v>29</v>
      </c>
      <c r="C35" s="364">
        <v>1900168</v>
      </c>
      <c r="D35" s="364" t="s">
        <v>461</v>
      </c>
      <c r="E35" s="364" t="s">
        <v>14</v>
      </c>
      <c r="F35" s="364" t="s">
        <v>446</v>
      </c>
      <c r="G35" s="364">
        <v>1619</v>
      </c>
      <c r="H35" s="366" t="s">
        <v>447</v>
      </c>
    </row>
    <row r="36" spans="2:8" s="367" customFormat="1" ht="15" customHeight="1">
      <c r="B36" s="363">
        <v>30</v>
      </c>
      <c r="C36" s="364">
        <v>2401714</v>
      </c>
      <c r="D36" s="364" t="s">
        <v>462</v>
      </c>
      <c r="E36" s="365"/>
      <c r="F36" s="364" t="s">
        <v>15</v>
      </c>
      <c r="G36" s="364">
        <v>199</v>
      </c>
      <c r="H36" s="366" t="s">
        <v>455</v>
      </c>
    </row>
    <row r="37" spans="2:8" s="367" customFormat="1" ht="15" customHeight="1">
      <c r="B37" s="363">
        <v>31</v>
      </c>
      <c r="C37" s="364">
        <v>2402078</v>
      </c>
      <c r="D37" s="364" t="s">
        <v>463</v>
      </c>
      <c r="E37" s="365"/>
      <c r="F37" s="364" t="s">
        <v>446</v>
      </c>
      <c r="G37" s="364">
        <v>1619</v>
      </c>
      <c r="H37" s="366" t="s">
        <v>447</v>
      </c>
    </row>
    <row r="38" spans="2:8" s="367" customFormat="1" ht="15" customHeight="1" thickBot="1">
      <c r="B38" s="368">
        <v>32</v>
      </c>
      <c r="C38" s="369">
        <v>2301650</v>
      </c>
      <c r="D38" s="369" t="s">
        <v>464</v>
      </c>
      <c r="E38" s="369" t="s">
        <v>14</v>
      </c>
      <c r="F38" s="369" t="s">
        <v>446</v>
      </c>
      <c r="G38" s="369">
        <v>1619</v>
      </c>
      <c r="H38" s="370" t="s">
        <v>447</v>
      </c>
    </row>
    <row r="39" spans="2:8" ht="12.75" customHeight="1"/>
    <row r="40" spans="2:8" ht="12.75" customHeight="1"/>
    <row r="41" spans="2:8" s="358" customFormat="1" ht="24.75" customHeight="1" thickBot="1">
      <c r="B41" s="357" t="s">
        <v>465</v>
      </c>
    </row>
    <row r="42" spans="2:8" s="3" customFormat="1" ht="20" customHeight="1">
      <c r="B42" s="371" t="s">
        <v>0</v>
      </c>
      <c r="C42" s="372" t="s">
        <v>411</v>
      </c>
      <c r="D42" s="372" t="s">
        <v>27</v>
      </c>
      <c r="E42" s="373" t="s">
        <v>466</v>
      </c>
      <c r="F42" s="372" t="s">
        <v>3</v>
      </c>
      <c r="G42" s="372" t="s">
        <v>4</v>
      </c>
      <c r="H42" s="374" t="s">
        <v>5</v>
      </c>
    </row>
    <row r="43" spans="2:8" s="377" customFormat="1" ht="15" customHeight="1">
      <c r="B43" s="375">
        <v>1</v>
      </c>
      <c r="C43" s="376">
        <v>1702320</v>
      </c>
      <c r="D43" s="376" t="s">
        <v>420</v>
      </c>
      <c r="E43" s="376" t="s">
        <v>14</v>
      </c>
      <c r="F43" s="376" t="s">
        <v>421</v>
      </c>
      <c r="G43" s="376">
        <v>589</v>
      </c>
      <c r="H43" s="376" t="s">
        <v>422</v>
      </c>
    </row>
    <row r="44" spans="2:8" s="377" customFormat="1" ht="15" customHeight="1">
      <c r="B44" s="375">
        <v>2</v>
      </c>
      <c r="C44" s="376">
        <v>2102235</v>
      </c>
      <c r="D44" s="376" t="s">
        <v>430</v>
      </c>
      <c r="E44" s="376" t="s">
        <v>14</v>
      </c>
      <c r="F44" s="376" t="s">
        <v>431</v>
      </c>
      <c r="G44" s="376">
        <v>1655</v>
      </c>
      <c r="H44" s="376" t="s">
        <v>432</v>
      </c>
    </row>
    <row r="45" spans="2:8" s="377" customFormat="1" ht="15" customHeight="1">
      <c r="B45" s="375">
        <v>3</v>
      </c>
      <c r="C45" s="376">
        <v>2301745</v>
      </c>
      <c r="D45" s="376" t="s">
        <v>423</v>
      </c>
      <c r="E45" s="376" t="s">
        <v>14</v>
      </c>
      <c r="F45" s="376" t="s">
        <v>15</v>
      </c>
      <c r="G45" s="376">
        <v>1724</v>
      </c>
      <c r="H45" s="376" t="s">
        <v>424</v>
      </c>
    </row>
    <row r="46" spans="2:8" s="377" customFormat="1" ht="15" customHeight="1">
      <c r="B46" s="375">
        <v>4</v>
      </c>
      <c r="C46" s="376">
        <v>1701954</v>
      </c>
      <c r="D46" s="376" t="s">
        <v>417</v>
      </c>
      <c r="E46" s="376" t="s">
        <v>14</v>
      </c>
      <c r="F46" s="376" t="s">
        <v>418</v>
      </c>
      <c r="G46" s="376">
        <v>630</v>
      </c>
      <c r="H46" s="376" t="s">
        <v>419</v>
      </c>
    </row>
    <row r="47" spans="2:8" s="377" customFormat="1" ht="15" customHeight="1">
      <c r="B47" s="375">
        <v>5</v>
      </c>
      <c r="C47" s="376">
        <v>2100578</v>
      </c>
      <c r="D47" s="376" t="s">
        <v>437</v>
      </c>
      <c r="E47" s="376" t="s">
        <v>14</v>
      </c>
      <c r="F47" s="376" t="s">
        <v>426</v>
      </c>
      <c r="G47" s="376">
        <v>921</v>
      </c>
      <c r="H47" s="376" t="s">
        <v>427</v>
      </c>
    </row>
    <row r="48" spans="2:8" s="377" customFormat="1" ht="15" customHeight="1">
      <c r="B48" s="375">
        <v>6</v>
      </c>
      <c r="C48" s="376">
        <v>2300281</v>
      </c>
      <c r="D48" s="376" t="s">
        <v>438</v>
      </c>
      <c r="E48" s="376" t="s">
        <v>14</v>
      </c>
      <c r="F48" s="376" t="s">
        <v>414</v>
      </c>
      <c r="G48" s="376">
        <v>1658</v>
      </c>
      <c r="H48" s="376" t="s">
        <v>439</v>
      </c>
    </row>
    <row r="49" spans="2:8" s="377" customFormat="1" ht="15" customHeight="1">
      <c r="B49" s="375">
        <v>7</v>
      </c>
      <c r="C49" s="376">
        <v>2301855</v>
      </c>
      <c r="D49" s="376" t="s">
        <v>444</v>
      </c>
      <c r="E49" s="378" t="s">
        <v>14</v>
      </c>
      <c r="F49" s="376" t="s">
        <v>15</v>
      </c>
      <c r="G49" s="376">
        <v>1724</v>
      </c>
      <c r="H49" s="376" t="s">
        <v>424</v>
      </c>
    </row>
    <row r="50" spans="2:8" s="377" customFormat="1" ht="15" customHeight="1">
      <c r="B50" s="375">
        <v>8</v>
      </c>
      <c r="C50" s="376">
        <v>2301959</v>
      </c>
      <c r="D50" s="376" t="s">
        <v>457</v>
      </c>
      <c r="E50" s="376" t="s">
        <v>14</v>
      </c>
      <c r="F50" s="376" t="s">
        <v>15</v>
      </c>
      <c r="G50" s="376">
        <v>1724</v>
      </c>
      <c r="H50" s="376" t="s">
        <v>424</v>
      </c>
    </row>
    <row r="51" spans="2:8" s="377" customFormat="1" ht="15" customHeight="1">
      <c r="B51" s="375">
        <v>9</v>
      </c>
      <c r="C51" s="376">
        <v>1900168</v>
      </c>
      <c r="D51" s="376" t="s">
        <v>461</v>
      </c>
      <c r="E51" s="376" t="s">
        <v>14</v>
      </c>
      <c r="F51" s="376" t="s">
        <v>446</v>
      </c>
      <c r="G51" s="376">
        <v>1619</v>
      </c>
      <c r="H51" s="376" t="s">
        <v>447</v>
      </c>
    </row>
    <row r="52" spans="2:8" s="377" customFormat="1" ht="15" customHeight="1" thickBot="1">
      <c r="B52" s="379">
        <v>10</v>
      </c>
      <c r="C52" s="380">
        <v>2301650</v>
      </c>
      <c r="D52" s="380" t="s">
        <v>464</v>
      </c>
      <c r="E52" s="380" t="s">
        <v>14</v>
      </c>
      <c r="F52" s="380" t="s">
        <v>446</v>
      </c>
      <c r="G52" s="380">
        <v>1619</v>
      </c>
      <c r="H52" s="380" t="s">
        <v>447</v>
      </c>
    </row>
    <row r="53" spans="2:8" ht="12.75" customHeight="1">
      <c r="B53" s="381"/>
      <c r="C53" s="381"/>
      <c r="D53" s="381"/>
      <c r="E53" s="381"/>
      <c r="F53" s="381"/>
      <c r="G53" s="381"/>
      <c r="H53" s="381"/>
    </row>
    <row r="54" spans="2:8" s="358" customFormat="1" ht="24.75" customHeight="1" thickBot="1">
      <c r="B54" s="357" t="s">
        <v>467</v>
      </c>
    </row>
    <row r="55" spans="2:8" s="3" customFormat="1" ht="15" customHeight="1">
      <c r="B55" s="371" t="s">
        <v>0</v>
      </c>
      <c r="C55" s="372" t="s">
        <v>411</v>
      </c>
      <c r="D55" s="372" t="s">
        <v>27</v>
      </c>
      <c r="E55" s="372" t="s">
        <v>466</v>
      </c>
      <c r="F55" s="372" t="s">
        <v>3</v>
      </c>
      <c r="G55" s="372" t="s">
        <v>4</v>
      </c>
      <c r="H55" s="374" t="s">
        <v>5</v>
      </c>
    </row>
    <row r="56" spans="2:8" s="3" customFormat="1" ht="15" customHeight="1">
      <c r="B56" s="382">
        <v>1</v>
      </c>
      <c r="C56" s="4">
        <v>1604142</v>
      </c>
      <c r="D56" s="4" t="s">
        <v>442</v>
      </c>
      <c r="E56" s="383"/>
      <c r="F56" s="4" t="s">
        <v>15</v>
      </c>
      <c r="G56" s="4">
        <v>1724</v>
      </c>
      <c r="H56" s="4" t="s">
        <v>424</v>
      </c>
    </row>
    <row r="57" spans="2:8" s="3" customFormat="1" ht="15" customHeight="1">
      <c r="B57" s="382">
        <v>2</v>
      </c>
      <c r="C57" s="4">
        <v>1227815</v>
      </c>
      <c r="D57" s="4" t="s">
        <v>443</v>
      </c>
      <c r="E57" s="383"/>
      <c r="F57" s="4" t="s">
        <v>15</v>
      </c>
      <c r="G57" s="4">
        <v>1724</v>
      </c>
      <c r="H57" s="4" t="s">
        <v>424</v>
      </c>
    </row>
    <row r="58" spans="2:8" s="3" customFormat="1" ht="15" customHeight="1">
      <c r="B58" s="382">
        <v>3</v>
      </c>
      <c r="C58" s="4">
        <v>2200679</v>
      </c>
      <c r="D58" s="4" t="s">
        <v>454</v>
      </c>
      <c r="E58" s="383"/>
      <c r="F58" s="4" t="s">
        <v>15</v>
      </c>
      <c r="G58" s="4">
        <v>199</v>
      </c>
      <c r="H58" s="4" t="s">
        <v>455</v>
      </c>
    </row>
    <row r="59" spans="2:8" s="3" customFormat="1" ht="15" customHeight="1">
      <c r="B59" s="382">
        <v>4</v>
      </c>
      <c r="C59" s="4">
        <v>1700001</v>
      </c>
      <c r="D59" s="4" t="s">
        <v>458</v>
      </c>
      <c r="E59" s="383"/>
      <c r="F59" s="4" t="s">
        <v>13</v>
      </c>
      <c r="G59" s="4">
        <v>526</v>
      </c>
      <c r="H59" s="4" t="s">
        <v>441</v>
      </c>
    </row>
    <row r="60" spans="2:8" s="3" customFormat="1" ht="15" customHeight="1">
      <c r="B60" s="382">
        <v>5</v>
      </c>
      <c r="C60" s="4">
        <v>2102036</v>
      </c>
      <c r="D60" s="4" t="s">
        <v>456</v>
      </c>
      <c r="E60" s="383"/>
      <c r="F60" s="4" t="s">
        <v>446</v>
      </c>
      <c r="G60" s="4">
        <v>1619</v>
      </c>
      <c r="H60" s="4" t="s">
        <v>447</v>
      </c>
    </row>
    <row r="61" spans="2:8" s="3" customFormat="1" ht="15" customHeight="1" thickBot="1">
      <c r="B61" s="384">
        <v>6</v>
      </c>
      <c r="C61" s="5">
        <v>2401714</v>
      </c>
      <c r="D61" s="5" t="s">
        <v>462</v>
      </c>
      <c r="E61" s="385"/>
      <c r="F61" s="5" t="s">
        <v>15</v>
      </c>
      <c r="G61" s="5">
        <v>199</v>
      </c>
      <c r="H61" s="5" t="s">
        <v>455</v>
      </c>
    </row>
    <row r="62" spans="2:8" ht="12.75" customHeight="1"/>
    <row r="63" spans="2:8" ht="12.75" customHeight="1"/>
    <row r="64" spans="2:8" ht="12.75" customHeight="1"/>
    <row r="65" s="8" customFormat="1" ht="12.75" customHeight="1"/>
    <row r="66" s="8" customFormat="1" ht="12.75" customHeight="1"/>
    <row r="67" s="8" customFormat="1" ht="12.75" customHeight="1"/>
    <row r="68" s="8" customFormat="1" ht="12.75" customHeight="1"/>
    <row r="69" s="8" customFormat="1" ht="12.75" customHeight="1"/>
    <row r="70" s="8" customFormat="1" ht="12.75" customHeight="1"/>
    <row r="71" s="8" customFormat="1" ht="12.75" customHeight="1"/>
    <row r="72" s="8" customFormat="1" ht="12.75" customHeight="1"/>
    <row r="73" s="8" customFormat="1" ht="12.75" customHeight="1"/>
    <row r="74" s="8" customFormat="1" ht="12.75" customHeight="1"/>
    <row r="75" s="8" customFormat="1" ht="12.75" customHeight="1"/>
    <row r="76" s="8" customFormat="1" ht="12.75" customHeight="1"/>
    <row r="77" s="8" customFormat="1" ht="12.75" customHeight="1"/>
    <row r="78" s="8" customFormat="1" ht="12.75" customHeight="1"/>
    <row r="79" s="8" customFormat="1" ht="12.75" customHeight="1"/>
    <row r="80" s="8" customFormat="1" ht="12.75" customHeight="1"/>
    <row r="81" s="8" customFormat="1" ht="12.75" customHeight="1"/>
    <row r="82" s="8" customFormat="1" ht="12.75" customHeight="1"/>
    <row r="83" s="8" customFormat="1" ht="12.75" customHeight="1"/>
    <row r="84" s="8" customFormat="1" ht="12.75" customHeight="1"/>
    <row r="85" s="8" customFormat="1" ht="12.75" customHeight="1"/>
    <row r="86" s="8" customFormat="1" ht="12.75" customHeight="1"/>
    <row r="87" s="8" customFormat="1" ht="12.75" customHeight="1"/>
    <row r="88" s="8" customFormat="1" ht="12.75" customHeight="1"/>
    <row r="89" s="8" customFormat="1" ht="12.75" customHeight="1"/>
    <row r="90" s="8" customFormat="1" ht="12.75" customHeight="1"/>
    <row r="91" s="8" customFormat="1" ht="12.75" customHeight="1"/>
    <row r="92" s="8" customFormat="1" ht="12.75" customHeight="1"/>
    <row r="93" s="8" customFormat="1" ht="12.75" customHeight="1"/>
    <row r="94" s="8" customFormat="1" ht="12.75" customHeight="1"/>
    <row r="95" s="8" customFormat="1" ht="12.75" customHeight="1"/>
    <row r="96" s="8" customFormat="1" ht="12.75" customHeight="1"/>
    <row r="97" s="8" customFormat="1" ht="12.75" customHeight="1"/>
    <row r="98" s="8" customFormat="1" ht="12.75" customHeight="1"/>
    <row r="99" s="8" customFormat="1" ht="12.75" customHeight="1"/>
    <row r="100" s="8" customFormat="1" ht="12.75" customHeight="1"/>
    <row r="101" s="8" customFormat="1" ht="12.75" customHeight="1"/>
    <row r="102" s="8" customFormat="1" ht="12.75" customHeight="1"/>
    <row r="103" s="8" customFormat="1" ht="12.75" customHeight="1"/>
    <row r="104" s="8" customFormat="1" ht="12.75" customHeight="1"/>
    <row r="105" s="8" customFormat="1" ht="12.75" customHeight="1"/>
    <row r="106" s="8" customFormat="1" ht="12.75" customHeight="1"/>
    <row r="107" s="8" customFormat="1" ht="12.75" customHeight="1"/>
    <row r="108" s="8" customFormat="1" ht="12.75" customHeight="1"/>
    <row r="109" s="8" customFormat="1" ht="12.75" customHeight="1"/>
    <row r="110" s="8" customFormat="1" ht="12.75" customHeight="1"/>
    <row r="111" s="8" customFormat="1" ht="12.75" customHeight="1"/>
    <row r="112" s="8" customFormat="1" ht="12.75" customHeight="1"/>
    <row r="113" s="8" customFormat="1" ht="12.75" customHeight="1"/>
    <row r="114" s="8" customFormat="1" ht="12.75" customHeight="1"/>
    <row r="115" s="8" customFormat="1" ht="12.75" customHeight="1"/>
    <row r="116" s="8" customFormat="1" ht="12.75" customHeight="1"/>
    <row r="117" s="8" customFormat="1" ht="12.75" customHeight="1"/>
    <row r="118" s="8" customFormat="1" ht="12.75" customHeight="1"/>
    <row r="119" s="8" customFormat="1" ht="12.75" customHeight="1"/>
    <row r="120" s="8" customFormat="1" ht="12.75" customHeight="1"/>
    <row r="121" s="8" customFormat="1" ht="12.75" customHeight="1"/>
    <row r="122" s="8" customFormat="1" ht="12.75" customHeight="1"/>
    <row r="123" s="8" customFormat="1" ht="12.75" customHeight="1"/>
    <row r="124" s="8" customFormat="1" ht="12.75" customHeight="1"/>
    <row r="125" s="8" customFormat="1" ht="12.75" customHeight="1"/>
    <row r="126" s="8" customFormat="1" ht="12.75" customHeight="1"/>
    <row r="127" s="8" customFormat="1" ht="12.75" customHeight="1"/>
    <row r="128" s="8" customFormat="1" ht="12.75" customHeight="1"/>
    <row r="129" s="8" customFormat="1" ht="12.75" customHeight="1"/>
    <row r="130" s="8" customFormat="1" ht="12.75" customHeight="1"/>
    <row r="131" s="8" customFormat="1" ht="12.75" customHeight="1"/>
    <row r="132" s="8" customFormat="1" ht="12.75" customHeight="1"/>
    <row r="133" s="8" customFormat="1" ht="12.75" customHeight="1"/>
    <row r="134" s="8" customFormat="1" ht="12.75" customHeight="1"/>
    <row r="135" s="8" customFormat="1" ht="12.75" customHeight="1"/>
    <row r="136" s="8" customFormat="1" ht="12.75" customHeight="1"/>
    <row r="137" s="8" customFormat="1" ht="12.75" customHeight="1"/>
    <row r="138" s="8" customFormat="1" ht="12.75" customHeight="1"/>
    <row r="139" s="8" customFormat="1" ht="12.75" customHeight="1"/>
    <row r="140" s="8" customFormat="1" ht="12.75" customHeight="1"/>
    <row r="141" s="8" customFormat="1" ht="12.75" customHeight="1"/>
    <row r="142" s="8" customFormat="1" ht="12.75" customHeight="1"/>
    <row r="143" s="8" customFormat="1" ht="12.75" customHeight="1"/>
    <row r="144" s="8" customFormat="1" ht="12.75" customHeight="1"/>
    <row r="145" s="8" customFormat="1" ht="12.75" customHeight="1"/>
    <row r="146" s="8" customFormat="1" ht="12.75" customHeight="1"/>
    <row r="147" s="8" customFormat="1" ht="12.75" customHeight="1"/>
    <row r="148" s="8" customFormat="1" ht="12.75" customHeight="1"/>
    <row r="149" s="8" customFormat="1" ht="12.75" customHeight="1"/>
    <row r="150" s="8" customFormat="1" ht="12.75" customHeight="1"/>
    <row r="151" s="8" customFormat="1" ht="12.75" customHeight="1"/>
    <row r="152" s="8" customFormat="1" ht="12.75" customHeight="1"/>
    <row r="153" s="8" customFormat="1" ht="12.75" customHeight="1"/>
    <row r="154" s="8" customFormat="1" ht="12.75" customHeight="1"/>
    <row r="155" s="8" customFormat="1" ht="12.75" customHeight="1"/>
    <row r="156" s="8" customFormat="1" ht="12.75" customHeight="1"/>
    <row r="157" s="8" customFormat="1" ht="12.75" customHeight="1"/>
    <row r="158" s="8" customFormat="1" ht="12.75" customHeight="1"/>
    <row r="159" s="8" customFormat="1" ht="12.75" customHeight="1"/>
    <row r="160" s="8" customFormat="1" ht="12.75" customHeight="1"/>
    <row r="161" s="8" customFormat="1" ht="12.75" customHeight="1"/>
    <row r="162" s="8" customFormat="1" ht="12.75" customHeight="1"/>
    <row r="163" s="8" customFormat="1" ht="12.75" customHeight="1"/>
    <row r="164" s="8" customFormat="1" ht="12.75" customHeight="1"/>
    <row r="165" s="8" customFormat="1" ht="12.75" customHeight="1"/>
    <row r="166" s="8" customFormat="1" ht="12.75" customHeight="1"/>
    <row r="167" s="8" customFormat="1" ht="12.75" customHeight="1"/>
    <row r="168" s="8" customFormat="1" ht="12.75" customHeight="1"/>
    <row r="169" s="8" customFormat="1" ht="12.75" customHeight="1"/>
    <row r="170" s="8" customFormat="1" ht="12.75" customHeight="1"/>
    <row r="171" s="8" customFormat="1" ht="12.75" customHeight="1"/>
    <row r="172" s="8" customFormat="1" ht="12.75" customHeight="1"/>
    <row r="173" s="8" customFormat="1" ht="12.75" customHeight="1"/>
    <row r="174" s="8" customFormat="1" ht="12.75" customHeight="1"/>
    <row r="175" s="8" customFormat="1" ht="12.75" customHeight="1"/>
    <row r="176" s="8" customFormat="1" ht="12.75" customHeight="1"/>
    <row r="177" s="8" customFormat="1" ht="12.75" customHeight="1"/>
    <row r="178" s="8" customFormat="1" ht="12.75" customHeight="1"/>
    <row r="179" s="8" customFormat="1" ht="12.75" customHeight="1"/>
    <row r="180" s="8" customFormat="1" ht="12.75" customHeight="1"/>
    <row r="181" s="8" customFormat="1" ht="12.75" customHeight="1"/>
    <row r="182" s="8" customFormat="1" ht="12.75" customHeight="1"/>
    <row r="183" s="8" customFormat="1" ht="12.75" customHeight="1"/>
    <row r="184" s="8" customFormat="1" ht="12.75" customHeight="1"/>
    <row r="185" s="8" customFormat="1" ht="12.75" customHeight="1"/>
    <row r="186" s="8" customFormat="1" ht="12.75" customHeight="1"/>
    <row r="187" s="8" customFormat="1" ht="12.75" customHeight="1"/>
    <row r="188" s="8" customFormat="1" ht="12.75" customHeight="1"/>
    <row r="189" s="8" customFormat="1" ht="12.75" customHeight="1"/>
    <row r="190" s="8" customFormat="1" ht="12.75" customHeight="1"/>
    <row r="191" s="8" customFormat="1" ht="12.75" customHeight="1"/>
    <row r="192" s="8" customFormat="1" ht="12.75" customHeight="1"/>
    <row r="193" s="8" customFormat="1" ht="12.75" customHeight="1"/>
    <row r="194" s="8" customFormat="1" ht="12.75" customHeight="1"/>
    <row r="195" s="8" customFormat="1" ht="12.75" customHeight="1"/>
    <row r="196" s="8" customFormat="1" ht="12.75" customHeight="1"/>
    <row r="197" s="8" customFormat="1" ht="12.75" customHeight="1"/>
    <row r="198" s="8" customFormat="1" ht="12.75" customHeight="1"/>
    <row r="199" s="8" customFormat="1" ht="12.75" customHeight="1"/>
    <row r="200" s="8" customFormat="1" ht="12.75" customHeight="1"/>
    <row r="201" s="8" customFormat="1" ht="12.75" customHeight="1"/>
    <row r="202" s="8" customFormat="1" ht="12.75" customHeight="1"/>
    <row r="203" s="8" customFormat="1" ht="12.75" customHeight="1"/>
    <row r="204" s="8" customFormat="1" ht="12.75" customHeight="1"/>
    <row r="205" s="8" customFormat="1" ht="12.75" customHeight="1"/>
    <row r="206" s="8" customFormat="1" ht="12.75" customHeight="1"/>
    <row r="207" s="8" customFormat="1" ht="12.75" customHeight="1"/>
    <row r="208" s="8" customFormat="1" ht="12.75" customHeight="1"/>
    <row r="209" s="8" customFormat="1" ht="12.75" customHeight="1"/>
    <row r="210" s="8" customFormat="1" ht="12.75" customHeight="1"/>
    <row r="211" s="8" customFormat="1" ht="12.75" customHeight="1"/>
    <row r="212" s="8" customFormat="1" ht="12.75" customHeight="1"/>
    <row r="213" s="8" customFormat="1" ht="12.75" customHeight="1"/>
    <row r="214" s="8" customFormat="1" ht="12.75" customHeight="1"/>
    <row r="215" s="8" customFormat="1" ht="12.75" customHeight="1"/>
    <row r="216" s="8" customFormat="1" ht="12.75" customHeight="1"/>
    <row r="217" s="8" customFormat="1" ht="12.75" customHeight="1"/>
    <row r="218" s="8" customFormat="1" ht="12.75" customHeight="1"/>
    <row r="219" s="8" customFormat="1" ht="12.75" customHeight="1"/>
    <row r="220" s="8" customFormat="1" ht="12.75" customHeight="1"/>
    <row r="221" s="8" customFormat="1" ht="12.75" customHeight="1"/>
    <row r="222" s="8" customFormat="1" ht="12.75" customHeight="1"/>
    <row r="223" s="8" customFormat="1" ht="12.75" customHeight="1"/>
    <row r="224" s="8" customFormat="1" ht="12.75" customHeight="1"/>
    <row r="225" s="8" customFormat="1" ht="12.75" customHeight="1"/>
    <row r="226" s="8" customFormat="1" ht="12.75" customHeight="1"/>
    <row r="227" s="8" customFormat="1" ht="12.75" customHeight="1"/>
    <row r="228" s="8" customFormat="1" ht="12.75" customHeight="1"/>
    <row r="229" s="8" customFormat="1" ht="12.75" customHeight="1"/>
    <row r="230" s="8" customFormat="1" ht="12.75" customHeight="1"/>
    <row r="231" s="8" customFormat="1" ht="12.75" customHeight="1"/>
    <row r="232" s="8" customFormat="1" ht="12.75" customHeight="1"/>
    <row r="233" s="8" customFormat="1" ht="12.75" customHeight="1"/>
    <row r="234" s="8" customFormat="1" ht="12.75" customHeight="1"/>
    <row r="235" s="8" customFormat="1" ht="12.75" customHeight="1"/>
    <row r="236" s="8" customFormat="1" ht="12.75" customHeight="1"/>
    <row r="237" s="8" customFormat="1" ht="12.75" customHeight="1"/>
    <row r="238" s="8" customFormat="1" ht="12.75" customHeight="1"/>
    <row r="239" s="8" customFormat="1" ht="12.75" customHeight="1"/>
    <row r="240" s="8" customFormat="1" ht="12.75" customHeight="1"/>
    <row r="241" s="8" customFormat="1" ht="12.75" customHeight="1"/>
    <row r="242" s="8" customFormat="1" ht="12.75" customHeight="1"/>
    <row r="243" s="8" customFormat="1" ht="12.75" customHeight="1"/>
    <row r="244" s="8" customFormat="1" ht="12.75" customHeight="1"/>
    <row r="245" s="8" customFormat="1" ht="12.75" customHeight="1"/>
    <row r="246" s="8" customFormat="1" ht="12.75" customHeight="1"/>
    <row r="247" s="8" customFormat="1" ht="12.75" customHeight="1"/>
    <row r="248" s="8" customFormat="1" ht="12.75" customHeight="1"/>
    <row r="249" s="8" customFormat="1" ht="12.75" customHeight="1"/>
    <row r="250" s="8" customFormat="1" ht="12.75" customHeight="1"/>
    <row r="251" s="8" customFormat="1" ht="12.75" customHeight="1"/>
    <row r="252" s="8" customFormat="1" ht="12.75" customHeight="1"/>
    <row r="253" s="8" customFormat="1" ht="12.75" customHeight="1"/>
    <row r="254" s="8" customFormat="1" ht="15.75" customHeight="1"/>
    <row r="255" s="8" customFormat="1" ht="15.75" customHeight="1"/>
    <row r="256" s="8" customFormat="1" ht="15.75" customHeight="1"/>
    <row r="257" s="8" customFormat="1" ht="15.75" customHeight="1"/>
    <row r="258" s="8" customFormat="1" ht="15.75" customHeight="1"/>
    <row r="259" s="8" customFormat="1" ht="15.75" customHeight="1"/>
    <row r="260" s="8" customFormat="1" ht="15.75" customHeight="1"/>
    <row r="261" s="8" customFormat="1" ht="15.75" customHeight="1"/>
    <row r="262" s="8" customFormat="1" ht="15.75" customHeight="1"/>
    <row r="263" s="8" customFormat="1" ht="15.75" customHeight="1"/>
    <row r="264" s="8" customFormat="1" ht="15.75" customHeight="1"/>
    <row r="265" s="8" customFormat="1" ht="15.75" customHeight="1"/>
    <row r="266" s="8" customFormat="1" ht="15.75" customHeight="1"/>
    <row r="267" s="8" customFormat="1" ht="15.75" customHeight="1"/>
    <row r="268" s="8" customFormat="1" ht="15.75" customHeight="1"/>
    <row r="269" s="8" customFormat="1" ht="15.75" customHeight="1"/>
    <row r="270" s="8" customFormat="1" ht="15.75" customHeight="1"/>
    <row r="271" s="8" customFormat="1" ht="15.75" customHeight="1"/>
    <row r="272" s="8" customFormat="1" ht="15.75" customHeight="1"/>
    <row r="273" s="8" customFormat="1" ht="15.75" customHeight="1"/>
    <row r="274" s="8" customFormat="1" ht="15.75" customHeight="1"/>
    <row r="275" s="8" customFormat="1" ht="15.75" customHeight="1"/>
    <row r="276" s="8" customFormat="1" ht="15.75" customHeight="1"/>
    <row r="277" s="8" customFormat="1" ht="15.75" customHeight="1"/>
    <row r="278" s="8" customFormat="1" ht="15.75" customHeight="1"/>
    <row r="279" s="8" customFormat="1" ht="15.75" customHeight="1"/>
    <row r="280" s="8" customFormat="1" ht="15.75" customHeight="1"/>
    <row r="281" s="8" customFormat="1" ht="15.75" customHeight="1"/>
    <row r="282" s="8" customFormat="1" ht="15.75" customHeight="1"/>
    <row r="283" s="8" customFormat="1" ht="15.75" customHeight="1"/>
    <row r="284" s="8" customFormat="1" ht="15.75" customHeight="1"/>
    <row r="285" s="8" customFormat="1" ht="15.75" customHeight="1"/>
    <row r="286" s="8" customFormat="1" ht="15.75" customHeight="1"/>
    <row r="287" s="8" customFormat="1" ht="15.75" customHeight="1"/>
    <row r="288" s="8" customFormat="1" ht="15.75" customHeight="1"/>
    <row r="289" s="8" customFormat="1" ht="15.75" customHeight="1"/>
    <row r="290" s="8" customFormat="1" ht="15.75" customHeight="1"/>
    <row r="291" s="8" customFormat="1" ht="15.75" customHeight="1"/>
    <row r="292" s="8" customFormat="1" ht="15.75" customHeight="1"/>
    <row r="293" s="8" customFormat="1" ht="15.75" customHeight="1"/>
    <row r="294" s="8" customFormat="1" ht="15.75" customHeight="1"/>
    <row r="295" s="8" customFormat="1" ht="15.75" customHeight="1"/>
    <row r="296" s="8" customFormat="1" ht="15.75" customHeight="1"/>
    <row r="297" s="8" customFormat="1" ht="15.75" customHeight="1"/>
    <row r="298" s="8" customFormat="1" ht="15.75" customHeight="1"/>
    <row r="299" s="8" customFormat="1" ht="15.75" customHeight="1"/>
    <row r="300" s="8" customFormat="1" ht="15.75" customHeight="1"/>
    <row r="301" s="8" customFormat="1" ht="15.75" customHeight="1"/>
    <row r="302" s="8" customFormat="1" ht="15.75" customHeight="1"/>
    <row r="303" s="8" customFormat="1" ht="15.75" customHeight="1"/>
    <row r="304" s="8" customFormat="1" ht="15.75" customHeight="1"/>
    <row r="305" s="8" customFormat="1" ht="15.75" customHeight="1"/>
    <row r="306" s="8" customFormat="1" ht="15.75" customHeight="1"/>
    <row r="307" s="8" customFormat="1" ht="15.75" customHeight="1"/>
    <row r="308" s="8" customFormat="1" ht="15.75" customHeight="1"/>
    <row r="309" s="8" customFormat="1" ht="15.75" customHeight="1"/>
    <row r="310" s="8" customFormat="1" ht="15.75" customHeight="1"/>
    <row r="311" s="8" customFormat="1" ht="15.75" customHeight="1"/>
    <row r="312" s="8" customFormat="1" ht="15.75" customHeight="1"/>
    <row r="313" s="8" customFormat="1" ht="15.75" customHeight="1"/>
    <row r="314" s="8" customFormat="1" ht="15.75" customHeight="1"/>
    <row r="315" s="8" customFormat="1" ht="15.75" customHeight="1"/>
    <row r="316" s="8" customFormat="1" ht="15.75" customHeight="1"/>
    <row r="317" s="8" customFormat="1" ht="15.75" customHeight="1"/>
    <row r="318" s="8" customFormat="1" ht="15.75" customHeight="1"/>
    <row r="319" s="8" customFormat="1" ht="15.75" customHeight="1"/>
    <row r="320" s="8" customFormat="1" ht="15.75" customHeight="1"/>
    <row r="321" s="8" customFormat="1" ht="15.75" customHeight="1"/>
    <row r="322" s="8" customFormat="1" ht="15.75" customHeight="1"/>
    <row r="323" s="8" customFormat="1" ht="15.75" customHeight="1"/>
    <row r="324" s="8" customFormat="1" ht="15.75" customHeight="1"/>
    <row r="325" s="8" customFormat="1" ht="15.75" customHeight="1"/>
    <row r="326" s="8" customFormat="1" ht="15.75" customHeight="1"/>
    <row r="327" s="8" customFormat="1" ht="15.75" customHeight="1"/>
    <row r="328" s="8" customFormat="1" ht="15.75" customHeight="1"/>
    <row r="329" s="8" customFormat="1" ht="15.75" customHeight="1"/>
    <row r="330" s="8" customFormat="1" ht="15.75" customHeight="1"/>
    <row r="331" s="8" customFormat="1" ht="15.75" customHeight="1"/>
    <row r="332" s="8" customFormat="1" ht="15.75" customHeight="1"/>
    <row r="333" s="8" customFormat="1" ht="15.75" customHeight="1"/>
    <row r="334" s="8" customFormat="1" ht="15.75" customHeight="1"/>
    <row r="335" s="8" customFormat="1" ht="15.75" customHeight="1"/>
    <row r="336" s="8" customFormat="1" ht="15.75" customHeight="1"/>
    <row r="337" s="8" customFormat="1" ht="15.75" customHeight="1"/>
    <row r="338" s="8" customFormat="1" ht="15.75" customHeight="1"/>
    <row r="339" s="8" customFormat="1" ht="15.75" customHeight="1"/>
    <row r="340" s="8" customFormat="1" ht="15.75" customHeight="1"/>
    <row r="341" s="8" customFormat="1" ht="15.75" customHeight="1"/>
    <row r="342" s="8" customFormat="1" ht="15.75" customHeight="1"/>
    <row r="343" s="8" customFormat="1" ht="15.75" customHeight="1"/>
    <row r="344" s="8" customFormat="1" ht="15.75" customHeight="1"/>
    <row r="345" s="8" customFormat="1" ht="15.75" customHeight="1"/>
    <row r="346" s="8" customFormat="1" ht="15.75" customHeight="1"/>
    <row r="347" s="8" customFormat="1" ht="15.75" customHeight="1"/>
    <row r="348" s="8" customFormat="1" ht="15.75" customHeight="1"/>
    <row r="349" s="8" customFormat="1" ht="15.75" customHeight="1"/>
    <row r="350" s="8" customFormat="1" ht="15.75" customHeight="1"/>
    <row r="351" s="8" customFormat="1" ht="15.75" customHeight="1"/>
    <row r="352" s="8" customFormat="1" ht="15.75" customHeight="1"/>
    <row r="353" s="8" customFormat="1" ht="15.75" customHeight="1"/>
    <row r="354" s="8" customFormat="1" ht="15.75" customHeight="1"/>
    <row r="355" s="8" customFormat="1" ht="15.75" customHeight="1"/>
    <row r="356" s="8" customFormat="1" ht="15.75" customHeight="1"/>
    <row r="357" s="8" customFormat="1" ht="15.75" customHeight="1"/>
    <row r="358" s="8" customFormat="1" ht="15.75" customHeight="1"/>
    <row r="359" s="8" customFormat="1" ht="15.75" customHeight="1"/>
    <row r="360" s="8" customFormat="1" ht="15.75" customHeight="1"/>
    <row r="361" s="8" customFormat="1" ht="15.75" customHeight="1"/>
    <row r="362" s="8" customFormat="1" ht="15.75" customHeight="1"/>
    <row r="363" s="8" customFormat="1" ht="15.75" customHeight="1"/>
    <row r="364" s="8" customFormat="1" ht="15.75" customHeight="1"/>
    <row r="365" s="8" customFormat="1" ht="15.75" customHeight="1"/>
    <row r="366" s="8" customFormat="1" ht="15.75" customHeight="1"/>
    <row r="367" s="8" customFormat="1" ht="15.75" customHeight="1"/>
    <row r="368" s="8" customFormat="1" ht="15.75" customHeight="1"/>
    <row r="369" s="8" customFormat="1" ht="15.75" customHeight="1"/>
    <row r="370" s="8" customFormat="1" ht="15.75" customHeight="1"/>
    <row r="371" s="8" customFormat="1" ht="15.75" customHeight="1"/>
    <row r="372" s="8" customFormat="1" ht="15.75" customHeight="1"/>
    <row r="373" s="8" customFormat="1" ht="15.75" customHeight="1"/>
    <row r="374" s="8" customFormat="1" ht="15.75" customHeight="1"/>
    <row r="375" s="8" customFormat="1" ht="15.75" customHeight="1"/>
    <row r="376" s="8" customFormat="1" ht="15.75" customHeight="1"/>
    <row r="377" s="8" customFormat="1" ht="15.75" customHeight="1"/>
    <row r="378" s="8" customFormat="1" ht="15.75" customHeight="1"/>
    <row r="379" s="8" customFormat="1" ht="15.75" customHeight="1"/>
    <row r="380" s="8" customFormat="1" ht="15.75" customHeight="1"/>
    <row r="381" s="8" customFormat="1" ht="15.75" customHeight="1"/>
    <row r="382" s="8" customFormat="1" ht="15.75" customHeight="1"/>
    <row r="383" s="8" customFormat="1" ht="15.75" customHeight="1"/>
    <row r="384" s="8" customFormat="1" ht="15.75" customHeight="1"/>
    <row r="385" s="8" customFormat="1" ht="15.75" customHeight="1"/>
    <row r="386" s="8" customFormat="1" ht="15.75" customHeight="1"/>
    <row r="387" s="8" customFormat="1" ht="15.75" customHeight="1"/>
    <row r="388" s="8" customFormat="1" ht="15.75" customHeight="1"/>
    <row r="389" s="8" customFormat="1" ht="15.75" customHeight="1"/>
    <row r="390" s="8" customFormat="1" ht="15.75" customHeight="1"/>
    <row r="391" s="8" customFormat="1" ht="15.75" customHeight="1"/>
    <row r="392" s="8" customFormat="1" ht="15.75" customHeight="1"/>
    <row r="393" s="8" customFormat="1" ht="15.75" customHeight="1"/>
    <row r="394" s="8" customFormat="1" ht="15.75" customHeight="1"/>
    <row r="395" s="8" customFormat="1" ht="15.75" customHeight="1"/>
    <row r="396" s="8" customFormat="1" ht="15.75" customHeight="1"/>
    <row r="397" s="8" customFormat="1" ht="15.75" customHeight="1"/>
    <row r="398" s="8" customFormat="1" ht="15.75" customHeight="1"/>
    <row r="399" s="8" customFormat="1" ht="15.75" customHeight="1"/>
    <row r="400" s="8" customFormat="1" ht="15.75" customHeight="1"/>
    <row r="401" s="8" customFormat="1" ht="15.75" customHeight="1"/>
    <row r="402" s="8" customFormat="1" ht="15.75" customHeight="1"/>
    <row r="403" s="8" customFormat="1" ht="15.75" customHeight="1"/>
    <row r="404" s="8" customFormat="1" ht="15.75" customHeight="1"/>
    <row r="405" s="8" customFormat="1" ht="15.75" customHeight="1"/>
    <row r="406" s="8" customFormat="1" ht="15.75" customHeight="1"/>
    <row r="407" s="8" customFormat="1" ht="15.75" customHeight="1"/>
    <row r="408" s="8" customFormat="1" ht="15.75" customHeight="1"/>
    <row r="409" s="8" customFormat="1" ht="15.75" customHeight="1"/>
    <row r="410" s="8" customFormat="1" ht="15.75" customHeight="1"/>
    <row r="411" s="8" customFormat="1" ht="15.75" customHeight="1"/>
    <row r="412" s="8" customFormat="1" ht="15.75" customHeight="1"/>
    <row r="413" s="8" customFormat="1" ht="15.75" customHeight="1"/>
    <row r="414" s="8" customFormat="1" ht="15.75" customHeight="1"/>
    <row r="415" s="8" customFormat="1" ht="15.75" customHeight="1"/>
    <row r="416" s="8" customFormat="1" ht="15.75" customHeight="1"/>
    <row r="417" s="8" customFormat="1" ht="15.75" customHeight="1"/>
    <row r="418" s="8" customFormat="1" ht="15.75" customHeight="1"/>
    <row r="419" s="8" customFormat="1" ht="15.75" customHeight="1"/>
    <row r="420" s="8" customFormat="1" ht="15.75" customHeight="1"/>
    <row r="421" s="8" customFormat="1" ht="15.75" customHeight="1"/>
    <row r="422" s="8" customFormat="1" ht="15.75" customHeight="1"/>
    <row r="423" s="8" customFormat="1" ht="15.75" customHeight="1"/>
    <row r="424" s="8" customFormat="1" ht="15.75" customHeight="1"/>
    <row r="425" s="8" customFormat="1" ht="15.75" customHeight="1"/>
    <row r="426" s="8" customFormat="1" ht="15.75" customHeight="1"/>
    <row r="427" s="8" customFormat="1" ht="15.75" customHeight="1"/>
    <row r="428" s="8" customFormat="1" ht="15.75" customHeight="1"/>
    <row r="429" s="8" customFormat="1" ht="15.75" customHeight="1"/>
    <row r="430" s="8" customFormat="1" ht="15.75" customHeight="1"/>
    <row r="431" s="8" customFormat="1" ht="15.75" customHeight="1"/>
    <row r="432" s="8" customFormat="1" ht="15.75" customHeight="1"/>
    <row r="433" s="8" customFormat="1" ht="15.75" customHeight="1"/>
    <row r="434" s="8" customFormat="1" ht="15.75" customHeight="1"/>
    <row r="435" s="8" customFormat="1" ht="15.75" customHeight="1"/>
    <row r="436" s="8" customFormat="1" ht="15.75" customHeight="1"/>
    <row r="437" s="8" customFormat="1" ht="15.75" customHeight="1"/>
    <row r="438" s="8" customFormat="1" ht="15.75" customHeight="1"/>
    <row r="439" s="8" customFormat="1" ht="15.75" customHeight="1"/>
    <row r="440" s="8" customFormat="1" ht="15.75" customHeight="1"/>
    <row r="441" s="8" customFormat="1" ht="15.75" customHeight="1"/>
    <row r="442" s="8" customFormat="1" ht="15.75" customHeight="1"/>
    <row r="443" s="8" customFormat="1" ht="15.75" customHeight="1"/>
    <row r="444" s="8" customFormat="1" ht="15.75" customHeight="1"/>
    <row r="445" s="8" customFormat="1" ht="15.75" customHeight="1"/>
    <row r="446" s="8" customFormat="1" ht="15.75" customHeight="1"/>
    <row r="447" s="8" customFormat="1" ht="15.75" customHeight="1"/>
    <row r="448" s="8" customFormat="1" ht="15.75" customHeight="1"/>
    <row r="449" s="8" customFormat="1" ht="15.75" customHeight="1"/>
    <row r="450" s="8" customFormat="1" ht="15.75" customHeight="1"/>
    <row r="451" s="8" customFormat="1" ht="15.75" customHeight="1"/>
    <row r="452" s="8" customFormat="1" ht="15.75" customHeight="1"/>
    <row r="453" s="8" customFormat="1" ht="15.75" customHeight="1"/>
    <row r="454" s="8" customFormat="1" ht="15.75" customHeight="1"/>
    <row r="455" s="8" customFormat="1" ht="15.75" customHeight="1"/>
    <row r="456" s="8" customFormat="1" ht="15.75" customHeight="1"/>
    <row r="457" s="8" customFormat="1" ht="15.75" customHeight="1"/>
    <row r="458" s="8" customFormat="1" ht="15.75" customHeight="1"/>
    <row r="459" s="8" customFormat="1" ht="15.75" customHeight="1"/>
    <row r="460" s="8" customFormat="1" ht="15.75" customHeight="1"/>
    <row r="461" s="8" customFormat="1" ht="15.75" customHeight="1"/>
    <row r="462" s="8" customFormat="1" ht="15.75" customHeight="1"/>
    <row r="463" s="8" customFormat="1" ht="15.75" customHeight="1"/>
    <row r="464" s="8" customFormat="1" ht="15.75" customHeight="1"/>
    <row r="465" s="8" customFormat="1" ht="15.75" customHeight="1"/>
    <row r="466" s="8" customFormat="1" ht="15.75" customHeight="1"/>
    <row r="467" s="8" customFormat="1" ht="15.75" customHeight="1"/>
    <row r="468" s="8" customFormat="1" ht="15.75" customHeight="1"/>
    <row r="469" s="8" customFormat="1" ht="15.75" customHeight="1"/>
    <row r="470" s="8" customFormat="1" ht="15.75" customHeight="1"/>
    <row r="471" s="8" customFormat="1" ht="15.75" customHeight="1"/>
    <row r="472" s="8" customFormat="1" ht="15.75" customHeight="1"/>
    <row r="473" s="8" customFormat="1" ht="15.75" customHeight="1"/>
    <row r="474" s="8" customFormat="1" ht="15.75" customHeight="1"/>
    <row r="475" s="8" customFormat="1" ht="15.75" customHeight="1"/>
    <row r="476" s="8" customFormat="1" ht="15.75" customHeight="1"/>
    <row r="477" s="8" customFormat="1" ht="15.75" customHeight="1"/>
    <row r="478" s="8" customFormat="1" ht="15.75" customHeight="1"/>
    <row r="479" s="8" customFormat="1" ht="15.75" customHeight="1"/>
    <row r="480" s="8" customFormat="1" ht="15.75" customHeight="1"/>
    <row r="481" s="8" customFormat="1" ht="15.75" customHeight="1"/>
    <row r="482" s="8" customFormat="1" ht="15.75" customHeight="1"/>
    <row r="483" s="8" customFormat="1" ht="15.75" customHeight="1"/>
    <row r="484" s="8" customFormat="1" ht="15.75" customHeight="1"/>
    <row r="485" s="8" customFormat="1" ht="15.75" customHeight="1"/>
    <row r="486" s="8" customFormat="1" ht="15.75" customHeight="1"/>
    <row r="487" s="8" customFormat="1" ht="15.75" customHeight="1"/>
    <row r="488" s="8" customFormat="1" ht="15.75" customHeight="1"/>
    <row r="489" s="8" customFormat="1" ht="15.75" customHeight="1"/>
    <row r="490" s="8" customFormat="1" ht="15.75" customHeight="1"/>
    <row r="491" s="8" customFormat="1" ht="15.75" customHeight="1"/>
    <row r="492" s="8" customFormat="1" ht="15.75" customHeight="1"/>
    <row r="493" s="8" customFormat="1" ht="15.75" customHeight="1"/>
    <row r="494" s="8" customFormat="1" ht="15.75" customHeight="1"/>
    <row r="495" s="8" customFormat="1" ht="15.75" customHeight="1"/>
    <row r="496" s="8" customFormat="1" ht="15.75" customHeight="1"/>
    <row r="497" s="8" customFormat="1" ht="15.75" customHeight="1"/>
    <row r="498" s="8" customFormat="1" ht="15.75" customHeight="1"/>
    <row r="499" s="8" customFormat="1" ht="15.75" customHeight="1"/>
    <row r="500" s="8" customFormat="1" ht="15.75" customHeight="1"/>
    <row r="501" s="8" customFormat="1" ht="15.75" customHeight="1"/>
    <row r="502" s="8" customFormat="1" ht="15.75" customHeight="1"/>
    <row r="503" s="8" customFormat="1" ht="15.75" customHeight="1"/>
    <row r="504" s="8" customFormat="1" ht="15.75" customHeight="1"/>
    <row r="505" s="8" customFormat="1" ht="15.75" customHeight="1"/>
    <row r="506" s="8" customFormat="1" ht="15.75" customHeight="1"/>
    <row r="507" s="8" customFormat="1" ht="15.75" customHeight="1"/>
    <row r="508" s="8" customFormat="1" ht="15.75" customHeight="1"/>
    <row r="509" s="8" customFormat="1" ht="15.75" customHeight="1"/>
    <row r="510" s="8" customFormat="1" ht="15.75" customHeight="1"/>
    <row r="511" s="8" customFormat="1" ht="15.75" customHeight="1"/>
    <row r="512" s="8" customFormat="1" ht="15.75" customHeight="1"/>
    <row r="513" s="8" customFormat="1" ht="15.75" customHeight="1"/>
    <row r="514" s="8" customFormat="1" ht="15.75" customHeight="1"/>
    <row r="515" s="8" customFormat="1" ht="15.75" customHeight="1"/>
    <row r="516" s="8" customFormat="1" ht="15.75" customHeight="1"/>
    <row r="517" s="8" customFormat="1" ht="15.75" customHeight="1"/>
    <row r="518" s="8" customFormat="1" ht="15.75" customHeight="1"/>
    <row r="519" s="8" customFormat="1" ht="15.75" customHeight="1"/>
    <row r="520" s="8" customFormat="1" ht="15.75" customHeight="1"/>
    <row r="521" s="8" customFormat="1" ht="15.75" customHeight="1"/>
    <row r="522" s="8" customFormat="1" ht="15.75" customHeight="1"/>
    <row r="523" s="8" customFormat="1" ht="15.75" customHeight="1"/>
    <row r="524" s="8" customFormat="1" ht="15.75" customHeight="1"/>
    <row r="525" s="8" customFormat="1" ht="15.75" customHeight="1"/>
    <row r="526" s="8" customFormat="1" ht="15.75" customHeight="1"/>
    <row r="527" s="8" customFormat="1" ht="15.75" customHeight="1"/>
    <row r="528" s="8" customFormat="1" ht="15.75" customHeight="1"/>
    <row r="529" s="8" customFormat="1" ht="15.75" customHeight="1"/>
    <row r="530" s="8" customFormat="1" ht="15.75" customHeight="1"/>
    <row r="531" s="8" customFormat="1" ht="15.75" customHeight="1"/>
    <row r="532" s="8" customFormat="1" ht="15.75" customHeight="1"/>
    <row r="533" s="8" customFormat="1" ht="15.75" customHeight="1"/>
    <row r="534" s="8" customFormat="1" ht="15.75" customHeight="1"/>
    <row r="535" s="8" customFormat="1" ht="15.75" customHeight="1"/>
    <row r="536" s="8" customFormat="1" ht="15.75" customHeight="1"/>
    <row r="537" s="8" customFormat="1" ht="15.75" customHeight="1"/>
    <row r="538" s="8" customFormat="1" ht="15.75" customHeight="1"/>
    <row r="539" s="8" customFormat="1" ht="15.75" customHeight="1"/>
    <row r="540" s="8" customFormat="1" ht="15.75" customHeight="1"/>
    <row r="541" s="8" customFormat="1" ht="15.75" customHeight="1"/>
    <row r="542" s="8" customFormat="1" ht="15.75" customHeight="1"/>
    <row r="543" s="8" customFormat="1" ht="15.75" customHeight="1"/>
    <row r="544" s="8" customFormat="1" ht="15.75" customHeight="1"/>
    <row r="545" s="8" customFormat="1" ht="15.75" customHeight="1"/>
    <row r="546" s="8" customFormat="1" ht="15.75" customHeight="1"/>
    <row r="547" s="8" customFormat="1" ht="15.75" customHeight="1"/>
    <row r="548" s="8" customFormat="1" ht="15.75" customHeight="1"/>
    <row r="549" s="8" customFormat="1" ht="15.75" customHeight="1"/>
    <row r="550" s="8" customFormat="1" ht="15.75" customHeight="1"/>
    <row r="551" s="8" customFormat="1" ht="15.75" customHeight="1"/>
    <row r="552" s="8" customFormat="1" ht="15.75" customHeight="1"/>
    <row r="553" s="8" customFormat="1" ht="15.75" customHeight="1"/>
    <row r="554" s="8" customFormat="1" ht="15.75" customHeight="1"/>
    <row r="555" s="8" customFormat="1" ht="15.75" customHeight="1"/>
    <row r="556" s="8" customFormat="1" ht="15.75" customHeight="1"/>
    <row r="557" s="8" customFormat="1" ht="15.75" customHeight="1"/>
    <row r="558" s="8" customFormat="1" ht="15.75" customHeight="1"/>
    <row r="559" s="8" customFormat="1" ht="15.75" customHeight="1"/>
    <row r="560" s="8" customFormat="1" ht="15.75" customHeight="1"/>
    <row r="561" s="8" customFormat="1" ht="15.75" customHeight="1"/>
    <row r="562" s="8" customFormat="1" ht="15.75" customHeight="1"/>
    <row r="563" s="8" customFormat="1" ht="15.75" customHeight="1"/>
    <row r="564" s="8" customFormat="1" ht="15.75" customHeight="1"/>
    <row r="565" s="8" customFormat="1" ht="15.75" customHeight="1"/>
    <row r="566" s="8" customFormat="1" ht="15.75" customHeight="1"/>
    <row r="567" s="8" customFormat="1" ht="15.75" customHeight="1"/>
    <row r="568" s="8" customFormat="1" ht="15.75" customHeight="1"/>
    <row r="569" s="8" customFormat="1" ht="15.75" customHeight="1"/>
    <row r="570" s="8" customFormat="1" ht="15.75" customHeight="1"/>
    <row r="571" s="8" customFormat="1" ht="15.75" customHeight="1"/>
    <row r="572" s="8" customFormat="1" ht="15.75" customHeight="1"/>
    <row r="573" s="8" customFormat="1" ht="15.75" customHeight="1"/>
    <row r="574" s="8" customFormat="1" ht="15.75" customHeight="1"/>
    <row r="575" s="8" customFormat="1" ht="15.75" customHeight="1"/>
    <row r="576" s="8" customFormat="1" ht="15.75" customHeight="1"/>
    <row r="577" s="8" customFormat="1" ht="15.75" customHeight="1"/>
    <row r="578" s="8" customFormat="1" ht="15.75" customHeight="1"/>
    <row r="579" s="8" customFormat="1" ht="15.75" customHeight="1"/>
    <row r="580" s="8" customFormat="1" ht="15.75" customHeight="1"/>
    <row r="581" s="8" customFormat="1" ht="15.75" customHeight="1"/>
    <row r="582" s="8" customFormat="1" ht="15.75" customHeight="1"/>
    <row r="583" s="8" customFormat="1" ht="15.75" customHeight="1"/>
    <row r="584" s="8" customFormat="1" ht="15.75" customHeight="1"/>
    <row r="585" s="8" customFormat="1" ht="15.75" customHeight="1"/>
    <row r="586" s="8" customFormat="1" ht="15.75" customHeight="1"/>
    <row r="587" s="8" customFormat="1" ht="15.75" customHeight="1"/>
    <row r="588" s="8" customFormat="1" ht="15.75" customHeight="1"/>
    <row r="589" s="8" customFormat="1" ht="15.75" customHeight="1"/>
    <row r="590" s="8" customFormat="1" ht="15.75" customHeight="1"/>
    <row r="591" s="8" customFormat="1" ht="15.75" customHeight="1"/>
    <row r="592" s="8" customFormat="1" ht="15.75" customHeight="1"/>
    <row r="593" s="8" customFormat="1" ht="15.75" customHeight="1"/>
    <row r="594" s="8" customFormat="1" ht="15.75" customHeight="1"/>
    <row r="595" s="8" customFormat="1" ht="15.75" customHeight="1"/>
    <row r="596" s="8" customFormat="1" ht="15.75" customHeight="1"/>
    <row r="597" s="8" customFormat="1" ht="15.75" customHeight="1"/>
    <row r="598" s="8" customFormat="1" ht="15.75" customHeight="1"/>
    <row r="599" s="8" customFormat="1" ht="15.75" customHeight="1"/>
    <row r="600" s="8" customFormat="1" ht="15.75" customHeight="1"/>
    <row r="601" s="8" customFormat="1" ht="15.75" customHeight="1"/>
    <row r="602" s="8" customFormat="1" ht="15.75" customHeight="1"/>
    <row r="603" s="8" customFormat="1" ht="15.75" customHeight="1"/>
    <row r="604" s="8" customFormat="1" ht="15.75" customHeight="1"/>
    <row r="605" s="8" customFormat="1" ht="15.75" customHeight="1"/>
    <row r="606" s="8" customFormat="1" ht="15.75" customHeight="1"/>
    <row r="607" s="8" customFormat="1" ht="15.75" customHeight="1"/>
    <row r="608" s="8" customFormat="1" ht="15.75" customHeight="1"/>
    <row r="609" s="8" customFormat="1" ht="15.75" customHeight="1"/>
    <row r="610" s="8" customFormat="1" ht="15.75" customHeight="1"/>
    <row r="611" s="8" customFormat="1" ht="15.75" customHeight="1"/>
    <row r="612" s="8" customFormat="1" ht="15.75" customHeight="1"/>
    <row r="613" s="8" customFormat="1" ht="15.75" customHeight="1"/>
    <row r="614" s="8" customFormat="1" ht="15.75" customHeight="1"/>
    <row r="615" s="8" customFormat="1" ht="15.75" customHeight="1"/>
    <row r="616" s="8" customFormat="1" ht="15.75" customHeight="1"/>
    <row r="617" s="8" customFormat="1" ht="15.75" customHeight="1"/>
    <row r="618" s="8" customFormat="1" ht="15.75" customHeight="1"/>
    <row r="619" s="8" customFormat="1" ht="15.75" customHeight="1"/>
    <row r="620" s="8" customFormat="1" ht="15.75" customHeight="1"/>
    <row r="621" s="8" customFormat="1" ht="15.75" customHeight="1"/>
    <row r="622" s="8" customFormat="1" ht="15.75" customHeight="1"/>
    <row r="623" s="8" customFormat="1" ht="15.75" customHeight="1"/>
    <row r="624" s="8" customFormat="1" ht="15.75" customHeight="1"/>
    <row r="625" s="8" customFormat="1" ht="15.75" customHeight="1"/>
    <row r="626" s="8" customFormat="1" ht="15.75" customHeight="1"/>
    <row r="627" s="8" customFormat="1" ht="15.75" customHeight="1"/>
    <row r="628" s="8" customFormat="1" ht="15.75" customHeight="1"/>
    <row r="629" s="8" customFormat="1" ht="15.75" customHeight="1"/>
    <row r="630" s="8" customFormat="1" ht="15.75" customHeight="1"/>
    <row r="631" s="8" customFormat="1" ht="15.75" customHeight="1"/>
    <row r="632" s="8" customFormat="1" ht="15.75" customHeight="1"/>
    <row r="633" s="8" customFormat="1" ht="15.75" customHeight="1"/>
    <row r="634" s="8" customFormat="1" ht="15.75" customHeight="1"/>
    <row r="635" s="8" customFormat="1" ht="15.75" customHeight="1"/>
    <row r="636" s="8" customFormat="1" ht="15.75" customHeight="1"/>
    <row r="637" s="8" customFormat="1" ht="15.75" customHeight="1"/>
    <row r="638" s="8" customFormat="1" ht="15.75" customHeight="1"/>
    <row r="639" s="8" customFormat="1" ht="15.75" customHeight="1"/>
    <row r="640" s="8" customFormat="1" ht="15.75" customHeight="1"/>
    <row r="641" s="8" customFormat="1" ht="15.75" customHeight="1"/>
    <row r="642" s="8" customFormat="1" ht="15.75" customHeight="1"/>
    <row r="643" s="8" customFormat="1" ht="15.75" customHeight="1"/>
    <row r="644" s="8" customFormat="1" ht="15.75" customHeight="1"/>
    <row r="645" s="8" customFormat="1" ht="15.75" customHeight="1"/>
    <row r="646" s="8" customFormat="1" ht="15.75" customHeight="1"/>
    <row r="647" s="8" customFormat="1" ht="15.75" customHeight="1"/>
    <row r="648" s="8" customFormat="1" ht="15.75" customHeight="1"/>
    <row r="649" s="8" customFormat="1" ht="15.75" customHeight="1"/>
    <row r="650" s="8" customFormat="1" ht="15.75" customHeight="1"/>
    <row r="651" s="8" customFormat="1" ht="15.75" customHeight="1"/>
    <row r="652" s="8" customFormat="1" ht="15.75" customHeight="1"/>
    <row r="653" s="8" customFormat="1" ht="15.75" customHeight="1"/>
    <row r="654" s="8" customFormat="1" ht="15.75" customHeight="1"/>
    <row r="655" s="8" customFormat="1" ht="15.75" customHeight="1"/>
    <row r="656" s="8" customFormat="1" ht="15.75" customHeight="1"/>
    <row r="657" s="8" customFormat="1" ht="15.75" customHeight="1"/>
    <row r="658" s="8" customFormat="1" ht="15.75" customHeight="1"/>
    <row r="659" s="8" customFormat="1" ht="15.75" customHeight="1"/>
    <row r="660" s="8" customFormat="1" ht="15.75" customHeight="1"/>
    <row r="661" s="8" customFormat="1" ht="15.75" customHeight="1"/>
    <row r="662" s="8" customFormat="1" ht="15.75" customHeight="1"/>
    <row r="663" s="8" customFormat="1" ht="15.75" customHeight="1"/>
    <row r="664" s="8" customFormat="1" ht="15.75" customHeight="1"/>
    <row r="665" s="8" customFormat="1" ht="15.75" customHeight="1"/>
    <row r="666" s="8" customFormat="1" ht="15.75" customHeight="1"/>
    <row r="667" s="8" customFormat="1" ht="15.75" customHeight="1"/>
    <row r="668" s="8" customFormat="1" ht="15.75" customHeight="1"/>
    <row r="669" s="8" customFormat="1" ht="15.75" customHeight="1"/>
    <row r="670" s="8" customFormat="1" ht="15.75" customHeight="1"/>
    <row r="671" s="8" customFormat="1" ht="15.75" customHeight="1"/>
    <row r="672" s="8" customFormat="1" ht="15.75" customHeight="1"/>
    <row r="673" s="8" customFormat="1" ht="15.75" customHeight="1"/>
    <row r="674" s="8" customFormat="1" ht="15.75" customHeight="1"/>
    <row r="675" s="8" customFormat="1" ht="15.75" customHeight="1"/>
    <row r="676" s="8" customFormat="1" ht="15.75" customHeight="1"/>
    <row r="677" s="8" customFormat="1" ht="15.75" customHeight="1"/>
    <row r="678" s="8" customFormat="1" ht="15.75" customHeight="1"/>
    <row r="679" s="8" customFormat="1" ht="15.75" customHeight="1"/>
    <row r="680" s="8" customFormat="1" ht="15.75" customHeight="1"/>
    <row r="681" s="8" customFormat="1" ht="15.75" customHeight="1"/>
    <row r="682" s="8" customFormat="1" ht="15.75" customHeight="1"/>
    <row r="683" s="8" customFormat="1" ht="15.75" customHeight="1"/>
    <row r="684" s="8" customFormat="1" ht="15.75" customHeight="1"/>
    <row r="685" s="8" customFormat="1" ht="15.75" customHeight="1"/>
    <row r="686" s="8" customFormat="1" ht="15.75" customHeight="1"/>
    <row r="687" s="8" customFormat="1" ht="15.75" customHeight="1"/>
    <row r="688" s="8" customFormat="1" ht="15.75" customHeight="1"/>
    <row r="689" s="8" customFormat="1" ht="15.75" customHeight="1"/>
    <row r="690" s="8" customFormat="1" ht="15.75" customHeight="1"/>
    <row r="691" s="8" customFormat="1" ht="15.75" customHeight="1"/>
    <row r="692" s="8" customFormat="1" ht="15.75" customHeight="1"/>
    <row r="693" s="8" customFormat="1" ht="15.75" customHeight="1"/>
    <row r="694" s="8" customFormat="1" ht="15.75" customHeight="1"/>
    <row r="695" s="8" customFormat="1" ht="15.75" customHeight="1"/>
    <row r="696" s="8" customFormat="1" ht="15.75" customHeight="1"/>
    <row r="697" s="8" customFormat="1" ht="15.75" customHeight="1"/>
    <row r="698" s="8" customFormat="1" ht="15.75" customHeight="1"/>
    <row r="699" s="8" customFormat="1" ht="15.75" customHeight="1"/>
    <row r="700" s="8" customFormat="1" ht="15.75" customHeight="1"/>
    <row r="701" s="8" customFormat="1" ht="15.75" customHeight="1"/>
    <row r="702" s="8" customFormat="1" ht="15.75" customHeight="1"/>
    <row r="703" s="8" customFormat="1" ht="15.75" customHeight="1"/>
    <row r="704" s="8" customFormat="1" ht="15.75" customHeight="1"/>
    <row r="705" s="8" customFormat="1" ht="15.75" customHeight="1"/>
    <row r="706" s="8" customFormat="1" ht="15.75" customHeight="1"/>
    <row r="707" s="8" customFormat="1" ht="15.75" customHeight="1"/>
    <row r="708" s="8" customFormat="1" ht="15.75" customHeight="1"/>
    <row r="709" s="8" customFormat="1" ht="15.75" customHeight="1"/>
    <row r="710" s="8" customFormat="1" ht="15.75" customHeight="1"/>
    <row r="711" s="8" customFormat="1" ht="15.75" customHeight="1"/>
    <row r="712" s="8" customFormat="1" ht="15.75" customHeight="1"/>
    <row r="713" s="8" customFormat="1" ht="15.75" customHeight="1"/>
    <row r="714" s="8" customFormat="1" ht="15.75" customHeight="1"/>
    <row r="715" s="8" customFormat="1" ht="15.75" customHeight="1"/>
    <row r="716" s="8" customFormat="1" ht="15.75" customHeight="1"/>
    <row r="717" s="8" customFormat="1" ht="15.75" customHeight="1"/>
    <row r="718" s="8" customFormat="1" ht="15.75" customHeight="1"/>
    <row r="719" s="8" customFormat="1" ht="15.75" customHeight="1"/>
    <row r="720" s="8" customFormat="1" ht="15.75" customHeight="1"/>
    <row r="721" s="8" customFormat="1" ht="15.75" customHeight="1"/>
    <row r="722" s="8" customFormat="1" ht="15.75" customHeight="1"/>
    <row r="723" s="8" customFormat="1" ht="15.75" customHeight="1"/>
    <row r="724" s="8" customFormat="1" ht="15.75" customHeight="1"/>
    <row r="725" s="8" customFormat="1" ht="15.75" customHeight="1"/>
    <row r="726" s="8" customFormat="1" ht="15.75" customHeight="1"/>
    <row r="727" s="8" customFormat="1" ht="15.75" customHeight="1"/>
    <row r="728" s="8" customFormat="1" ht="15.75" customHeight="1"/>
    <row r="729" s="8" customFormat="1" ht="15.75" customHeight="1"/>
    <row r="730" s="8" customFormat="1" ht="15.75" customHeight="1"/>
    <row r="731" s="8" customFormat="1" ht="15.75" customHeight="1"/>
    <row r="732" s="8" customFormat="1" ht="15.75" customHeight="1"/>
    <row r="733" s="8" customFormat="1" ht="15.75" customHeight="1"/>
    <row r="734" s="8" customFormat="1" ht="15.75" customHeight="1"/>
    <row r="735" s="8" customFormat="1" ht="15.75" customHeight="1"/>
    <row r="736" s="8" customFormat="1" ht="15.75" customHeight="1"/>
    <row r="737" s="8" customFormat="1" ht="15.75" customHeight="1"/>
    <row r="738" s="8" customFormat="1" ht="15.75" customHeight="1"/>
    <row r="739" s="8" customFormat="1" ht="15.75" customHeight="1"/>
    <row r="740" s="8" customFormat="1" ht="15.75" customHeight="1"/>
    <row r="741" s="8" customFormat="1" ht="15.75" customHeight="1"/>
    <row r="742" s="8" customFormat="1" ht="15.75" customHeight="1"/>
    <row r="743" s="8" customFormat="1" ht="15.75" customHeight="1"/>
    <row r="744" s="8" customFormat="1" ht="15.75" customHeight="1"/>
    <row r="745" s="8" customFormat="1" ht="15.75" customHeight="1"/>
    <row r="746" s="8" customFormat="1" ht="15.75" customHeight="1"/>
    <row r="747" s="8" customFormat="1" ht="15.75" customHeight="1"/>
    <row r="748" s="8" customFormat="1" ht="15.75" customHeight="1"/>
    <row r="749" s="8" customFormat="1" ht="15.75" customHeight="1"/>
    <row r="750" s="8" customFormat="1" ht="15.75" customHeight="1"/>
    <row r="751" s="8" customFormat="1" ht="15.75" customHeight="1"/>
    <row r="752" s="8" customFormat="1" ht="15.75" customHeight="1"/>
    <row r="753" s="8" customFormat="1" ht="15.75" customHeight="1"/>
    <row r="754" s="8" customFormat="1" ht="15.75" customHeight="1"/>
    <row r="755" s="8" customFormat="1" ht="15.75" customHeight="1"/>
    <row r="756" s="8" customFormat="1" ht="15.75" customHeight="1"/>
    <row r="757" s="8" customFormat="1" ht="15.75" customHeight="1"/>
    <row r="758" s="8" customFormat="1" ht="15.75" customHeight="1"/>
    <row r="759" s="8" customFormat="1" ht="15.75" customHeight="1"/>
    <row r="760" s="8" customFormat="1" ht="15.75" customHeight="1"/>
    <row r="761" s="8" customFormat="1" ht="15.75" customHeight="1"/>
    <row r="762" s="8" customFormat="1" ht="15.75" customHeight="1"/>
    <row r="763" s="8" customFormat="1" ht="15.75" customHeight="1"/>
    <row r="764" s="8" customFormat="1" ht="15.75" customHeight="1"/>
    <row r="765" s="8" customFormat="1" ht="15.75" customHeight="1"/>
    <row r="766" s="8" customFormat="1" ht="15.75" customHeight="1"/>
    <row r="767" s="8" customFormat="1" ht="15.75" customHeight="1"/>
    <row r="768" s="8" customFormat="1" ht="15.75" customHeight="1"/>
    <row r="769" s="8" customFormat="1" ht="15.75" customHeight="1"/>
    <row r="770" s="8" customFormat="1" ht="15.75" customHeight="1"/>
    <row r="771" s="8" customFormat="1" ht="15.75" customHeight="1"/>
    <row r="772" s="8" customFormat="1" ht="15.75" customHeight="1"/>
    <row r="773" s="8" customFormat="1" ht="15.75" customHeight="1"/>
    <row r="774" s="8" customFormat="1" ht="15.75" customHeight="1"/>
    <row r="775" s="8" customFormat="1" ht="15.75" customHeight="1"/>
    <row r="776" s="8" customFormat="1" ht="15.75" customHeight="1"/>
    <row r="777" s="8" customFormat="1" ht="15.75" customHeight="1"/>
    <row r="778" s="8" customFormat="1" ht="15.75" customHeight="1"/>
    <row r="779" s="8" customFormat="1" ht="15.75" customHeight="1"/>
    <row r="780" s="8" customFormat="1" ht="15.75" customHeight="1"/>
    <row r="781" s="8" customFormat="1" ht="15.75" customHeight="1"/>
    <row r="782" s="8" customFormat="1" ht="15.75" customHeight="1"/>
    <row r="783" s="8" customFormat="1" ht="15.75" customHeight="1"/>
    <row r="784" s="8" customFormat="1" ht="15.75" customHeight="1"/>
    <row r="785" s="8" customFormat="1" ht="15.75" customHeight="1"/>
    <row r="786" s="8" customFormat="1" ht="15.75" customHeight="1"/>
    <row r="787" s="8" customFormat="1" ht="15.75" customHeight="1"/>
    <row r="788" s="8" customFormat="1" ht="15.75" customHeight="1"/>
    <row r="789" s="8" customFormat="1" ht="15.75" customHeight="1"/>
    <row r="790" s="8" customFormat="1" ht="15.75" customHeight="1"/>
    <row r="791" s="8" customFormat="1" ht="15.75" customHeight="1"/>
    <row r="792" s="8" customFormat="1" ht="15.75" customHeight="1"/>
    <row r="793" s="8" customFormat="1" ht="15.75" customHeight="1"/>
    <row r="794" s="8" customFormat="1" ht="15.75" customHeight="1"/>
    <row r="795" s="8" customFormat="1" ht="15.75" customHeight="1"/>
    <row r="796" s="8" customFormat="1" ht="15.75" customHeight="1"/>
    <row r="797" s="8" customFormat="1" ht="15.75" customHeight="1"/>
    <row r="798" s="8" customFormat="1" ht="15.75" customHeight="1"/>
    <row r="799" s="8" customFormat="1" ht="15.75" customHeight="1"/>
    <row r="800" s="8" customFormat="1" ht="15.75" customHeight="1"/>
    <row r="801" s="8" customFormat="1" ht="15.75" customHeight="1"/>
    <row r="802" s="8" customFormat="1" ht="15.75" customHeight="1"/>
    <row r="803" s="8" customFormat="1" ht="15.75" customHeight="1"/>
    <row r="804" s="8" customFormat="1" ht="15.75" customHeight="1"/>
    <row r="805" s="8" customFormat="1" ht="15.75" customHeight="1"/>
    <row r="806" s="8" customFormat="1" ht="15.75" customHeight="1"/>
    <row r="807" s="8" customFormat="1" ht="15.75" customHeight="1"/>
    <row r="808" s="8" customFormat="1" ht="15.75" customHeight="1"/>
    <row r="809" s="8" customFormat="1" ht="15.75" customHeight="1"/>
    <row r="810" s="8" customFormat="1" ht="15.75" customHeight="1"/>
    <row r="811" s="8" customFormat="1" ht="15.75" customHeight="1"/>
    <row r="812" s="8" customFormat="1" ht="15.75" customHeight="1"/>
    <row r="813" s="8" customFormat="1" ht="15.75" customHeight="1"/>
    <row r="814" s="8" customFormat="1" ht="15.75" customHeight="1"/>
    <row r="815" s="8" customFormat="1" ht="15.75" customHeight="1"/>
    <row r="816" s="8" customFormat="1" ht="15.75" customHeight="1"/>
    <row r="817" s="8" customFormat="1" ht="15.75" customHeight="1"/>
    <row r="818" s="8" customFormat="1" ht="15.75" customHeight="1"/>
    <row r="819" s="8" customFormat="1" ht="15.75" customHeight="1"/>
    <row r="820" s="8" customFormat="1" ht="15.75" customHeight="1"/>
    <row r="821" s="8" customFormat="1" ht="15.75" customHeight="1"/>
    <row r="822" s="8" customFormat="1" ht="15.75" customHeight="1"/>
    <row r="823" s="8" customFormat="1" ht="15.75" customHeight="1"/>
    <row r="824" s="8" customFormat="1" ht="15.75" customHeight="1"/>
    <row r="825" s="8" customFormat="1" ht="15.75" customHeight="1"/>
    <row r="826" s="8" customFormat="1" ht="15.75" customHeight="1"/>
    <row r="827" s="8" customFormat="1" ht="15.75" customHeight="1"/>
    <row r="828" s="8" customFormat="1" ht="15.75" customHeight="1"/>
    <row r="829" s="8" customFormat="1" ht="15.75" customHeight="1"/>
    <row r="830" s="8" customFormat="1" ht="15.75" customHeight="1"/>
    <row r="831" s="8" customFormat="1" ht="15.75" customHeight="1"/>
    <row r="832" s="8" customFormat="1" ht="15.75" customHeight="1"/>
    <row r="833" s="8" customFormat="1" ht="15.75" customHeight="1"/>
    <row r="834" s="8" customFormat="1" ht="15.75" customHeight="1"/>
    <row r="835" s="8" customFormat="1" ht="15.75" customHeight="1"/>
    <row r="836" s="8" customFormat="1" ht="15.75" customHeight="1"/>
    <row r="837" s="8" customFormat="1" ht="15.75" customHeight="1"/>
    <row r="838" s="8" customFormat="1" ht="15.75" customHeight="1"/>
    <row r="839" s="8" customFormat="1" ht="15.75" customHeight="1"/>
    <row r="840" s="8" customFormat="1" ht="15.75" customHeight="1"/>
    <row r="841" s="8" customFormat="1" ht="15.75" customHeight="1"/>
    <row r="842" s="8" customFormat="1" ht="15.75" customHeight="1"/>
    <row r="843" s="8" customFormat="1" ht="15.75" customHeight="1"/>
    <row r="844" s="8" customFormat="1" ht="15.75" customHeight="1"/>
    <row r="845" s="8" customFormat="1" ht="15.75" customHeight="1"/>
    <row r="846" s="8" customFormat="1" ht="15.75" customHeight="1"/>
    <row r="847" s="8" customFormat="1" ht="15.75" customHeight="1"/>
    <row r="848" s="8" customFormat="1" ht="15.75" customHeight="1"/>
    <row r="849" s="8" customFormat="1" ht="15.75" customHeight="1"/>
    <row r="850" s="8" customFormat="1" ht="15.75" customHeight="1"/>
    <row r="851" s="8" customFormat="1" ht="15.75" customHeight="1"/>
    <row r="852" s="8" customFormat="1" ht="15.75" customHeight="1"/>
    <row r="853" s="8" customFormat="1" ht="15.75" customHeight="1"/>
    <row r="854" s="8" customFormat="1" ht="15.75" customHeight="1"/>
    <row r="855" s="8" customFormat="1" ht="15.75" customHeight="1"/>
    <row r="856" s="8" customFormat="1" ht="15.75" customHeight="1"/>
    <row r="857" s="8" customFormat="1" ht="15.75" customHeight="1"/>
    <row r="858" s="8" customFormat="1" ht="15.75" customHeight="1"/>
    <row r="859" s="8" customFormat="1" ht="15.75" customHeight="1"/>
    <row r="860" s="8" customFormat="1" ht="15.75" customHeight="1"/>
    <row r="861" s="8" customFormat="1" ht="15.75" customHeight="1"/>
    <row r="862" s="8" customFormat="1" ht="15.75" customHeight="1"/>
    <row r="863" s="8" customFormat="1" ht="15.75" customHeight="1"/>
    <row r="864" s="8" customFormat="1" ht="15.75" customHeight="1"/>
    <row r="865" s="8" customFormat="1" ht="15.75" customHeight="1"/>
    <row r="866" s="8" customFormat="1" ht="15.75" customHeight="1"/>
    <row r="867" s="8" customFormat="1" ht="15.75" customHeight="1"/>
    <row r="868" s="8" customFormat="1" ht="15.75" customHeight="1"/>
    <row r="869" s="8" customFormat="1" ht="15.75" customHeight="1"/>
    <row r="870" s="8" customFormat="1" ht="15.75" customHeight="1"/>
    <row r="871" s="8" customFormat="1" ht="15.75" customHeight="1"/>
    <row r="872" s="8" customFormat="1" ht="15.75" customHeight="1"/>
    <row r="873" s="8" customFormat="1" ht="15.75" customHeight="1"/>
    <row r="874" s="8" customFormat="1" ht="15.75" customHeight="1"/>
    <row r="875" s="8" customFormat="1" ht="15.75" customHeight="1"/>
    <row r="876" s="8" customFormat="1" ht="15.75" customHeight="1"/>
    <row r="877" s="8" customFormat="1" ht="15.75" customHeight="1"/>
    <row r="878" s="8" customFormat="1" ht="15.75" customHeight="1"/>
    <row r="879" s="8" customFormat="1" ht="15.75" customHeight="1"/>
    <row r="880" s="8" customFormat="1" ht="15.75" customHeight="1"/>
    <row r="881" s="8" customFormat="1" ht="15.75" customHeight="1"/>
    <row r="882" s="8" customFormat="1" ht="15.75" customHeight="1"/>
    <row r="883" s="8" customFormat="1" ht="15.75" customHeight="1"/>
    <row r="884" s="8" customFormat="1" ht="15.75" customHeight="1"/>
    <row r="885" s="8" customFormat="1" ht="15.75" customHeight="1"/>
    <row r="886" s="8" customFormat="1" ht="15.75" customHeight="1"/>
    <row r="887" s="8" customFormat="1" ht="15.75" customHeight="1"/>
    <row r="888" s="8" customFormat="1" ht="15.75" customHeight="1"/>
    <row r="889" s="8" customFormat="1" ht="15.75" customHeight="1"/>
    <row r="890" s="8" customFormat="1" ht="15.75" customHeight="1"/>
    <row r="891" s="8" customFormat="1" ht="15.75" customHeight="1"/>
    <row r="892" s="8" customFormat="1" ht="15.75" customHeight="1"/>
    <row r="893" s="8" customFormat="1" ht="15.75" customHeight="1"/>
    <row r="894" s="8" customFormat="1" ht="15.75" customHeight="1"/>
    <row r="895" s="8" customFormat="1" ht="15.75" customHeight="1"/>
    <row r="896" s="8" customFormat="1" ht="15.75" customHeight="1"/>
    <row r="897" s="8" customFormat="1" ht="15.75" customHeight="1"/>
    <row r="898" s="8" customFormat="1" ht="15.75" customHeight="1"/>
    <row r="899" s="8" customFormat="1" ht="15.75" customHeight="1"/>
    <row r="900" s="8" customFormat="1" ht="15.75" customHeight="1"/>
    <row r="901" s="8" customFormat="1" ht="15.75" customHeight="1"/>
    <row r="902" s="8" customFormat="1" ht="15.75" customHeight="1"/>
    <row r="903" s="8" customFormat="1" ht="15.75" customHeight="1"/>
    <row r="904" s="8" customFormat="1" ht="15.75" customHeight="1"/>
    <row r="905" s="8" customFormat="1" ht="15.75" customHeight="1"/>
    <row r="906" s="8" customFormat="1" ht="15.75" customHeight="1"/>
    <row r="907" s="8" customFormat="1" ht="15.75" customHeight="1"/>
    <row r="908" s="8" customFormat="1" ht="15.75" customHeight="1"/>
    <row r="909" s="8" customFormat="1" ht="15.75" customHeight="1"/>
    <row r="910" s="8" customFormat="1" ht="15.75" customHeight="1"/>
    <row r="911" s="8" customFormat="1" ht="15.75" customHeight="1"/>
    <row r="912" s="8" customFormat="1" ht="15.75" customHeight="1"/>
    <row r="913" s="8" customFormat="1" ht="15.75" customHeight="1"/>
    <row r="914" s="8" customFormat="1" ht="15.75" customHeight="1"/>
    <row r="915" s="8" customFormat="1" ht="15.75" customHeight="1"/>
    <row r="916" s="8" customFormat="1" ht="15.75" customHeight="1"/>
    <row r="917" s="8" customFormat="1" ht="15.75" customHeight="1"/>
    <row r="918" s="8" customFormat="1" ht="15.75" customHeight="1"/>
    <row r="919" s="8" customFormat="1" ht="15.75" customHeight="1"/>
    <row r="920" s="8" customFormat="1" ht="15.75" customHeight="1"/>
    <row r="921" s="8" customFormat="1" ht="15.75" customHeight="1"/>
    <row r="922" s="8" customFormat="1" ht="15.75" customHeight="1"/>
    <row r="923" s="8" customFormat="1" ht="15.75" customHeight="1"/>
    <row r="924" s="8" customFormat="1" ht="15.75" customHeight="1"/>
    <row r="925" s="8" customFormat="1" ht="15.75" customHeight="1"/>
    <row r="926" s="8" customFormat="1" ht="15.75" customHeight="1"/>
    <row r="927" s="8" customFormat="1" ht="15.75" customHeight="1"/>
    <row r="928" s="8" customFormat="1" ht="15.75" customHeight="1"/>
    <row r="929" s="8" customFormat="1" ht="15.75" customHeight="1"/>
    <row r="930" s="8" customFormat="1" ht="15.75" customHeight="1"/>
    <row r="931" s="8" customFormat="1" ht="15.75" customHeight="1"/>
    <row r="932" s="8" customFormat="1" ht="15.75" customHeight="1"/>
    <row r="933" s="8" customFormat="1" ht="15.75" customHeight="1"/>
    <row r="934" s="8" customFormat="1" ht="15.75" customHeight="1"/>
    <row r="935" s="8" customFormat="1" ht="15.75" customHeight="1"/>
    <row r="936" s="8" customFormat="1" ht="15.75" customHeight="1"/>
    <row r="937" s="8" customFormat="1" ht="15.75" customHeight="1"/>
    <row r="938" s="8" customFormat="1" ht="15.75" customHeight="1"/>
    <row r="939" s="8" customFormat="1" ht="15.75" customHeight="1"/>
    <row r="940" s="8" customFormat="1" ht="15.75" customHeight="1"/>
    <row r="941" s="8" customFormat="1" ht="15.75" customHeight="1"/>
    <row r="942" s="8" customFormat="1" ht="15.75" customHeight="1"/>
    <row r="943" s="8" customFormat="1" ht="15.75" customHeight="1"/>
    <row r="944" s="8" customFormat="1" ht="15.75" customHeight="1"/>
    <row r="945" s="8" customFormat="1" ht="15.75" customHeight="1"/>
    <row r="946" s="8" customFormat="1" ht="15.75" customHeight="1"/>
    <row r="947" s="8" customFormat="1" ht="15.75" customHeight="1"/>
    <row r="948" s="8" customFormat="1" ht="15.75" customHeight="1"/>
    <row r="949" s="8" customFormat="1" ht="15.75" customHeight="1"/>
    <row r="950" s="8" customFormat="1" ht="15.75" customHeight="1"/>
    <row r="951" s="8" customFormat="1" ht="15.75" customHeight="1"/>
    <row r="952" s="8" customFormat="1" ht="15.75" customHeight="1"/>
    <row r="953" s="8" customFormat="1" ht="15.75" customHeight="1"/>
    <row r="954" s="8" customFormat="1" ht="15.75" customHeight="1"/>
    <row r="955" s="8" customFormat="1" ht="15.75" customHeight="1"/>
    <row r="956" s="8" customFormat="1" ht="15.75" customHeight="1"/>
    <row r="957" s="8" customFormat="1" ht="15.75" customHeight="1"/>
    <row r="958" s="8" customFormat="1" ht="15.75" customHeight="1"/>
    <row r="959" s="8" customFormat="1" ht="15.75" customHeight="1"/>
    <row r="960" s="8" customFormat="1" ht="15.75" customHeight="1"/>
    <row r="961" s="8" customFormat="1" ht="15.75" customHeight="1"/>
    <row r="962" s="8" customFormat="1" ht="15.75" customHeight="1"/>
    <row r="963" s="8" customFormat="1" ht="15.75" customHeight="1"/>
    <row r="964" s="8" customFormat="1" ht="15.75" customHeight="1"/>
    <row r="965" s="8" customFormat="1" ht="15.75" customHeight="1"/>
    <row r="966" s="8" customFormat="1" ht="15.75" customHeight="1"/>
    <row r="967" s="8" customFormat="1" ht="15.75" customHeight="1"/>
    <row r="968" s="8" customFormat="1" ht="15.75" customHeight="1"/>
    <row r="969" s="8" customFormat="1" ht="15.75" customHeight="1"/>
    <row r="970" s="8" customFormat="1" ht="15.75" customHeight="1"/>
    <row r="971" s="8" customFormat="1" ht="15.75" customHeight="1"/>
    <row r="972" s="8" customFormat="1" ht="15.75" customHeight="1"/>
    <row r="973" s="8" customFormat="1" ht="15.75" customHeight="1"/>
    <row r="974" s="8" customFormat="1" ht="15.75" customHeight="1"/>
    <row r="975" s="8" customFormat="1" ht="15.75" customHeight="1"/>
    <row r="976" s="8" customFormat="1" ht="15.75" customHeight="1"/>
    <row r="977" s="8" customFormat="1" ht="15.75" customHeight="1"/>
    <row r="978" s="8" customFormat="1" ht="15.75" customHeight="1"/>
    <row r="979" s="8" customFormat="1" ht="15.75" customHeight="1"/>
    <row r="980" s="8" customFormat="1" ht="15.75" customHeight="1"/>
    <row r="981" s="8" customFormat="1" ht="15.75" customHeight="1"/>
    <row r="982" s="8" customFormat="1" ht="15.75" customHeight="1"/>
    <row r="983" s="8" customFormat="1" ht="15.75" customHeight="1"/>
    <row r="984" s="8" customFormat="1" ht="15.75" customHeight="1"/>
    <row r="985" s="8" customFormat="1" ht="15.75" customHeight="1"/>
    <row r="986" s="8" customFormat="1" ht="15.75" customHeight="1"/>
    <row r="987" s="8" customFormat="1" ht="15.75" customHeight="1"/>
    <row r="988" s="8" customFormat="1" ht="15.75" customHeight="1"/>
    <row r="989" s="8" customFormat="1" ht="15.75" customHeight="1"/>
    <row r="990" s="8" customFormat="1" ht="15.75" customHeight="1"/>
    <row r="991" s="8" customFormat="1" ht="15.75" customHeight="1"/>
    <row r="992" s="8" customFormat="1" ht="15.75" customHeight="1"/>
    <row r="993" s="8" customFormat="1" ht="15.75" customHeight="1"/>
    <row r="994" s="8" customFormat="1" ht="15.75" customHeight="1"/>
    <row r="995" s="8" customFormat="1" ht="15.75" customHeight="1"/>
    <row r="996" s="8" customFormat="1" ht="15.75" customHeight="1"/>
    <row r="997" s="8" customFormat="1" ht="15" customHeight="1"/>
    <row r="998" s="8" customFormat="1" ht="15" customHeight="1"/>
    <row r="999" s="8" customFormat="1" ht="15" customHeight="1"/>
    <row r="1000" s="8" customFormat="1" ht="15" customHeight="1"/>
  </sheetData>
  <mergeCells count="2">
    <mergeCell ref="B2:H2"/>
    <mergeCell ref="B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EFA6-82D6-064B-9CE6-1F9746E5165B}">
  <dimension ref="B1:M38"/>
  <sheetViews>
    <sheetView workbookViewId="0">
      <selection activeCell="B7" sqref="B7:C9"/>
    </sheetView>
  </sheetViews>
  <sheetFormatPr baseColWidth="10" defaultRowHeight="16"/>
  <cols>
    <col min="1" max="1" width="1.125" style="8" customWidth="1"/>
    <col min="2" max="2" width="4.5" style="8" customWidth="1"/>
    <col min="3" max="3" width="16.875" style="8" customWidth="1"/>
    <col min="4" max="4" width="10.625" style="8"/>
    <col min="5" max="5" width="15.125" style="8" customWidth="1"/>
    <col min="6" max="6" width="10.625" style="8"/>
    <col min="7" max="7" width="23.75" style="8" customWidth="1"/>
    <col min="8" max="8" width="10.125" style="8" customWidth="1"/>
    <col min="9" max="9" width="1.625" style="8" customWidth="1"/>
    <col min="10" max="13" width="7.25" style="8" customWidth="1"/>
    <col min="14" max="16384" width="10.625" style="8"/>
  </cols>
  <sheetData>
    <row r="1" spans="2:13">
      <c r="B1" s="229"/>
      <c r="C1" s="229"/>
      <c r="D1" s="229"/>
      <c r="E1" s="229"/>
      <c r="F1" s="229"/>
      <c r="G1" s="229"/>
      <c r="H1" s="229"/>
    </row>
    <row r="2" spans="2:13" s="326" customFormat="1" ht="18">
      <c r="B2" s="724" t="s">
        <v>357</v>
      </c>
      <c r="C2" s="724"/>
      <c r="D2" s="724"/>
      <c r="E2" s="724"/>
      <c r="F2" s="724"/>
      <c r="G2" s="724"/>
      <c r="H2" s="724"/>
    </row>
    <row r="3" spans="2:13" s="326" customFormat="1" ht="18">
      <c r="B3" s="724" t="s">
        <v>358</v>
      </c>
      <c r="C3" s="724"/>
      <c r="D3" s="724"/>
      <c r="E3" s="724"/>
      <c r="F3" s="724"/>
      <c r="G3" s="724"/>
      <c r="H3" s="724"/>
    </row>
    <row r="4" spans="2:13" s="326" customFormat="1" ht="18">
      <c r="B4" s="724" t="s">
        <v>359</v>
      </c>
      <c r="C4" s="724"/>
      <c r="D4" s="724"/>
      <c r="E4" s="724"/>
      <c r="F4" s="724"/>
      <c r="G4" s="724"/>
      <c r="H4" s="724"/>
    </row>
    <row r="5" spans="2:13" s="25" customFormat="1" ht="14" thickBot="1">
      <c r="B5" s="327" t="s">
        <v>360</v>
      </c>
      <c r="C5" s="328"/>
      <c r="D5" s="328"/>
      <c r="E5" s="328"/>
      <c r="F5" s="328"/>
      <c r="G5" s="328"/>
      <c r="H5" s="328"/>
    </row>
    <row r="6" spans="2:13" ht="17" thickBot="1">
      <c r="B6" s="13" t="s">
        <v>0</v>
      </c>
      <c r="C6" s="159" t="s">
        <v>27</v>
      </c>
      <c r="D6" s="160" t="s">
        <v>28</v>
      </c>
      <c r="E6" s="161" t="s">
        <v>29</v>
      </c>
      <c r="F6" s="161" t="s">
        <v>4</v>
      </c>
      <c r="G6" s="14" t="s">
        <v>5</v>
      </c>
      <c r="H6" s="162" t="s">
        <v>30</v>
      </c>
      <c r="J6" s="163" t="s">
        <v>31</v>
      </c>
      <c r="K6" s="164" t="s">
        <v>32</v>
      </c>
      <c r="L6" s="164" t="s">
        <v>33</v>
      </c>
      <c r="M6" s="329" t="s">
        <v>361</v>
      </c>
    </row>
    <row r="7" spans="2:13" s="330" customFormat="1" ht="15">
      <c r="B7" s="165" t="s">
        <v>234</v>
      </c>
      <c r="C7" s="166" t="s">
        <v>362</v>
      </c>
      <c r="D7" s="20"/>
      <c r="E7" s="20" t="s">
        <v>363</v>
      </c>
      <c r="F7" s="22">
        <v>391</v>
      </c>
      <c r="G7" s="168" t="s">
        <v>364</v>
      </c>
      <c r="H7" s="331">
        <v>779</v>
      </c>
      <c r="J7" s="332">
        <v>630</v>
      </c>
      <c r="K7" s="333">
        <v>681</v>
      </c>
      <c r="L7" s="333">
        <v>677</v>
      </c>
      <c r="M7" s="334">
        <v>100</v>
      </c>
    </row>
    <row r="8" spans="2:13" s="330" customFormat="1" ht="15">
      <c r="B8" s="174" t="s">
        <v>238</v>
      </c>
      <c r="C8" s="175" t="s">
        <v>365</v>
      </c>
      <c r="D8" s="32"/>
      <c r="E8" s="32" t="s">
        <v>366</v>
      </c>
      <c r="F8" s="34">
        <v>335</v>
      </c>
      <c r="G8" s="177" t="s">
        <v>367</v>
      </c>
      <c r="H8" s="335">
        <v>745</v>
      </c>
      <c r="J8" s="336">
        <v>608</v>
      </c>
      <c r="K8" s="337">
        <v>624</v>
      </c>
      <c r="L8" s="337">
        <v>646</v>
      </c>
      <c r="M8" s="338">
        <v>110</v>
      </c>
    </row>
    <row r="9" spans="2:13" s="330" customFormat="1" ht="15">
      <c r="B9" s="339" t="s">
        <v>240</v>
      </c>
      <c r="C9" s="175" t="s">
        <v>368</v>
      </c>
      <c r="D9" s="32"/>
      <c r="E9" s="32" t="s">
        <v>369</v>
      </c>
      <c r="F9" s="34">
        <v>52</v>
      </c>
      <c r="G9" s="177" t="s">
        <v>370</v>
      </c>
      <c r="H9" s="335">
        <v>691</v>
      </c>
      <c r="J9" s="340">
        <v>579</v>
      </c>
      <c r="K9" s="337">
        <v>563</v>
      </c>
      <c r="L9" s="41">
        <v>522</v>
      </c>
      <c r="M9" s="338">
        <v>120</v>
      </c>
    </row>
    <row r="10" spans="2:13" s="330" customFormat="1" ht="15" customHeight="1">
      <c r="B10" s="339" t="s">
        <v>242</v>
      </c>
      <c r="C10" s="175" t="s">
        <v>371</v>
      </c>
      <c r="D10" s="32"/>
      <c r="E10" s="32" t="s">
        <v>369</v>
      </c>
      <c r="F10" s="34">
        <v>544</v>
      </c>
      <c r="G10" s="177" t="s">
        <v>372</v>
      </c>
      <c r="H10" s="335">
        <v>672</v>
      </c>
      <c r="J10" s="340">
        <v>564</v>
      </c>
      <c r="K10" s="337">
        <v>619</v>
      </c>
      <c r="L10" s="41">
        <v>519</v>
      </c>
      <c r="M10" s="338">
        <v>80</v>
      </c>
    </row>
    <row r="11" spans="2:13" s="330" customFormat="1" ht="30">
      <c r="B11" s="339" t="s">
        <v>244</v>
      </c>
      <c r="C11" s="175" t="s">
        <v>373</v>
      </c>
      <c r="D11" s="32"/>
      <c r="E11" s="32" t="s">
        <v>68</v>
      </c>
      <c r="F11" s="34">
        <v>125</v>
      </c>
      <c r="G11" s="177" t="s">
        <v>374</v>
      </c>
      <c r="H11" s="335">
        <v>671</v>
      </c>
      <c r="J11" s="340">
        <v>568</v>
      </c>
      <c r="K11" s="337">
        <v>554</v>
      </c>
      <c r="L11" s="41">
        <v>525</v>
      </c>
      <c r="M11" s="338">
        <v>110</v>
      </c>
    </row>
    <row r="12" spans="2:13" s="330" customFormat="1" ht="15">
      <c r="B12" s="339" t="s">
        <v>256</v>
      </c>
      <c r="C12" s="175" t="s">
        <v>375</v>
      </c>
      <c r="D12" s="32"/>
      <c r="E12" s="32" t="s">
        <v>369</v>
      </c>
      <c r="F12" s="34">
        <v>553</v>
      </c>
      <c r="G12" s="177" t="s">
        <v>376</v>
      </c>
      <c r="H12" s="335">
        <v>669</v>
      </c>
      <c r="J12" s="336">
        <v>543</v>
      </c>
      <c r="K12" s="337">
        <v>575</v>
      </c>
      <c r="L12" s="337">
        <v>563</v>
      </c>
      <c r="M12" s="338">
        <v>100</v>
      </c>
    </row>
    <row r="13" spans="2:13" s="330" customFormat="1" ht="15">
      <c r="B13" s="339" t="s">
        <v>258</v>
      </c>
      <c r="C13" s="175" t="s">
        <v>377</v>
      </c>
      <c r="D13" s="32"/>
      <c r="E13" s="32" t="s">
        <v>48</v>
      </c>
      <c r="F13" s="34">
        <v>31</v>
      </c>
      <c r="G13" s="177" t="s">
        <v>378</v>
      </c>
      <c r="H13" s="335">
        <v>619</v>
      </c>
      <c r="J13" s="340">
        <v>436</v>
      </c>
      <c r="K13" s="337">
        <v>442</v>
      </c>
      <c r="L13" s="41">
        <v>0</v>
      </c>
      <c r="M13" s="338">
        <v>180</v>
      </c>
    </row>
    <row r="14" spans="2:13" s="330" customFormat="1" ht="15">
      <c r="B14" s="339" t="s">
        <v>260</v>
      </c>
      <c r="C14" s="175" t="s">
        <v>379</v>
      </c>
      <c r="D14" s="32"/>
      <c r="E14" s="32" t="s">
        <v>48</v>
      </c>
      <c r="F14" s="34">
        <v>886</v>
      </c>
      <c r="G14" s="177" t="s">
        <v>380</v>
      </c>
      <c r="H14" s="335">
        <v>585</v>
      </c>
      <c r="J14" s="340">
        <v>480</v>
      </c>
      <c r="K14" s="337">
        <v>510</v>
      </c>
      <c r="L14" s="41">
        <v>0</v>
      </c>
      <c r="M14" s="338">
        <v>90</v>
      </c>
    </row>
    <row r="15" spans="2:13" s="330" customFormat="1" ht="15">
      <c r="B15" s="339" t="s">
        <v>262</v>
      </c>
      <c r="C15" s="175" t="s">
        <v>381</v>
      </c>
      <c r="D15" s="32"/>
      <c r="E15" s="32" t="s">
        <v>369</v>
      </c>
      <c r="F15" s="34">
        <v>884</v>
      </c>
      <c r="G15" s="177" t="s">
        <v>382</v>
      </c>
      <c r="H15" s="335">
        <v>571</v>
      </c>
      <c r="J15" s="340">
        <v>536</v>
      </c>
      <c r="K15" s="337">
        <v>586</v>
      </c>
      <c r="L15" s="41">
        <v>523</v>
      </c>
      <c r="M15" s="338">
        <v>10</v>
      </c>
    </row>
    <row r="16" spans="2:13" s="330" customFormat="1" ht="15">
      <c r="B16" s="339" t="s">
        <v>271</v>
      </c>
      <c r="C16" s="175" t="s">
        <v>383</v>
      </c>
      <c r="D16" s="32"/>
      <c r="E16" s="32" t="s">
        <v>369</v>
      </c>
      <c r="F16" s="34">
        <v>52</v>
      </c>
      <c r="G16" s="177" t="s">
        <v>370</v>
      </c>
      <c r="H16" s="335">
        <v>502</v>
      </c>
      <c r="J16" s="340">
        <v>382</v>
      </c>
      <c r="K16" s="337">
        <v>502</v>
      </c>
      <c r="L16" s="41">
        <v>0</v>
      </c>
      <c r="M16" s="338">
        <v>60</v>
      </c>
    </row>
    <row r="17" spans="2:13" s="330" customFormat="1" ht="15" customHeight="1">
      <c r="B17" s="339" t="s">
        <v>18</v>
      </c>
      <c r="C17" s="175" t="s">
        <v>384</v>
      </c>
      <c r="D17" s="32"/>
      <c r="E17" s="32" t="s">
        <v>329</v>
      </c>
      <c r="F17" s="34">
        <v>391</v>
      </c>
      <c r="G17" s="177" t="s">
        <v>385</v>
      </c>
      <c r="H17" s="178" t="s">
        <v>18</v>
      </c>
      <c r="J17" s="336">
        <v>527</v>
      </c>
      <c r="K17" s="41">
        <v>528</v>
      </c>
      <c r="L17" s="41">
        <v>582</v>
      </c>
      <c r="M17" s="341">
        <v>20</v>
      </c>
    </row>
    <row r="18" spans="2:13" s="330" customFormat="1" thickBot="1">
      <c r="B18" s="231" t="s">
        <v>18</v>
      </c>
      <c r="C18" s="342" t="s">
        <v>222</v>
      </c>
      <c r="D18" s="52"/>
      <c r="E18" s="52" t="s">
        <v>386</v>
      </c>
      <c r="F18" s="53">
        <v>972</v>
      </c>
      <c r="G18" s="190" t="s">
        <v>387</v>
      </c>
      <c r="H18" s="191" t="s">
        <v>18</v>
      </c>
      <c r="J18" s="343">
        <v>376</v>
      </c>
      <c r="K18" s="188">
        <v>336</v>
      </c>
      <c r="L18" s="188">
        <v>0</v>
      </c>
      <c r="M18" s="344">
        <v>120</v>
      </c>
    </row>
    <row r="20" spans="2:13" s="25" customFormat="1" ht="14" thickBot="1">
      <c r="B20" s="327" t="s">
        <v>388</v>
      </c>
      <c r="C20" s="328"/>
      <c r="D20" s="328"/>
      <c r="E20" s="328"/>
      <c r="F20" s="328"/>
      <c r="G20" s="328"/>
      <c r="H20" s="328"/>
    </row>
    <row r="21" spans="2:13" ht="17" thickBot="1">
      <c r="B21" s="13" t="s">
        <v>0</v>
      </c>
      <c r="C21" s="159" t="s">
        <v>27</v>
      </c>
      <c r="D21" s="160" t="s">
        <v>28</v>
      </c>
      <c r="E21" s="161" t="s">
        <v>29</v>
      </c>
      <c r="F21" s="161" t="s">
        <v>4</v>
      </c>
      <c r="G21" s="14" t="s">
        <v>5</v>
      </c>
      <c r="H21" s="162" t="s">
        <v>30</v>
      </c>
      <c r="J21" s="163" t="s">
        <v>31</v>
      </c>
      <c r="K21" s="164" t="s">
        <v>32</v>
      </c>
      <c r="L21" s="164" t="s">
        <v>33</v>
      </c>
      <c r="M21" s="329" t="s">
        <v>361</v>
      </c>
    </row>
    <row r="22" spans="2:13">
      <c r="B22" s="165" t="s">
        <v>234</v>
      </c>
      <c r="C22" s="166" t="s">
        <v>389</v>
      </c>
      <c r="D22" s="20"/>
      <c r="E22" s="20" t="s">
        <v>369</v>
      </c>
      <c r="F22" s="22">
        <v>1650</v>
      </c>
      <c r="G22" s="168" t="s">
        <v>390</v>
      </c>
      <c r="H22" s="331">
        <v>1487</v>
      </c>
      <c r="I22" s="25"/>
      <c r="J22" s="345">
        <v>1000</v>
      </c>
      <c r="K22" s="333">
        <v>1000</v>
      </c>
      <c r="L22" s="346">
        <v>0</v>
      </c>
      <c r="M22" s="334">
        <v>487</v>
      </c>
    </row>
    <row r="23" spans="2:13">
      <c r="B23" s="174" t="s">
        <v>238</v>
      </c>
      <c r="C23" s="175" t="s">
        <v>391</v>
      </c>
      <c r="D23" s="32"/>
      <c r="E23" s="32" t="s">
        <v>366</v>
      </c>
      <c r="F23" s="34">
        <v>335</v>
      </c>
      <c r="G23" s="177" t="s">
        <v>367</v>
      </c>
      <c r="H23" s="335">
        <v>1374</v>
      </c>
      <c r="I23" s="25"/>
      <c r="J23" s="340">
        <v>912</v>
      </c>
      <c r="K23" s="41">
        <v>849</v>
      </c>
      <c r="L23" s="337">
        <v>907</v>
      </c>
      <c r="M23" s="338">
        <v>464</v>
      </c>
    </row>
    <row r="24" spans="2:13">
      <c r="B24" s="339" t="s">
        <v>240</v>
      </c>
      <c r="C24" s="175" t="s">
        <v>392</v>
      </c>
      <c r="D24" s="32"/>
      <c r="E24" s="32" t="s">
        <v>393</v>
      </c>
      <c r="F24" s="34">
        <v>138</v>
      </c>
      <c r="G24" s="177" t="s">
        <v>394</v>
      </c>
      <c r="H24" s="335">
        <v>1356</v>
      </c>
      <c r="I24" s="25"/>
      <c r="J24" s="340">
        <v>967</v>
      </c>
      <c r="K24" s="337">
        <v>746</v>
      </c>
      <c r="L24" s="41">
        <v>0</v>
      </c>
      <c r="M24" s="338">
        <v>500</v>
      </c>
    </row>
    <row r="25" spans="2:13">
      <c r="B25" s="339" t="s">
        <v>242</v>
      </c>
      <c r="C25" s="175" t="s">
        <v>395</v>
      </c>
      <c r="D25" s="32"/>
      <c r="E25" s="32" t="s">
        <v>369</v>
      </c>
      <c r="F25" s="34">
        <v>544</v>
      </c>
      <c r="G25" s="177" t="s">
        <v>372</v>
      </c>
      <c r="H25" s="335">
        <v>1297</v>
      </c>
      <c r="I25" s="25"/>
      <c r="J25" s="340">
        <v>860</v>
      </c>
      <c r="K25" s="41">
        <v>693</v>
      </c>
      <c r="L25" s="337">
        <v>900</v>
      </c>
      <c r="M25" s="338">
        <v>417</v>
      </c>
    </row>
    <row r="26" spans="2:13">
      <c r="B26" s="339" t="s">
        <v>244</v>
      </c>
      <c r="C26" s="175" t="s">
        <v>396</v>
      </c>
      <c r="D26" s="32"/>
      <c r="E26" s="32" t="s">
        <v>397</v>
      </c>
      <c r="F26" s="34">
        <v>305</v>
      </c>
      <c r="G26" s="177" t="s">
        <v>398</v>
      </c>
      <c r="H26" s="335">
        <v>1273</v>
      </c>
      <c r="I26" s="25"/>
      <c r="J26" s="340">
        <v>860</v>
      </c>
      <c r="K26" s="41">
        <v>762</v>
      </c>
      <c r="L26" s="337">
        <v>846</v>
      </c>
      <c r="M26" s="338">
        <v>420</v>
      </c>
    </row>
    <row r="27" spans="2:13" ht="17" thickBot="1">
      <c r="B27" s="231" t="s">
        <v>256</v>
      </c>
      <c r="C27" s="342" t="s">
        <v>399</v>
      </c>
      <c r="D27" s="52"/>
      <c r="E27" s="52" t="s">
        <v>48</v>
      </c>
      <c r="F27" s="53">
        <v>498</v>
      </c>
      <c r="G27" s="190" t="s">
        <v>400</v>
      </c>
      <c r="H27" s="347">
        <v>1259</v>
      </c>
      <c r="I27" s="25"/>
      <c r="J27" s="348">
        <v>982</v>
      </c>
      <c r="K27" s="188">
        <v>979</v>
      </c>
      <c r="L27" s="349">
        <v>1000</v>
      </c>
      <c r="M27" s="350">
        <v>268</v>
      </c>
    </row>
    <row r="29" spans="2:13" s="25" customFormat="1" ht="14" thickBot="1">
      <c r="B29" s="327" t="s">
        <v>401</v>
      </c>
      <c r="C29" s="328"/>
      <c r="D29" s="328"/>
      <c r="E29" s="328"/>
      <c r="F29" s="328"/>
      <c r="G29" s="328"/>
      <c r="H29" s="328"/>
    </row>
    <row r="30" spans="2:13" ht="17" thickBot="1">
      <c r="B30" s="13" t="s">
        <v>0</v>
      </c>
      <c r="C30" s="159" t="s">
        <v>27</v>
      </c>
      <c r="D30" s="160" t="s">
        <v>28</v>
      </c>
      <c r="E30" s="161" t="s">
        <v>29</v>
      </c>
      <c r="F30" s="161" t="s">
        <v>4</v>
      </c>
      <c r="G30" s="14" t="s">
        <v>5</v>
      </c>
      <c r="H30" s="162" t="s">
        <v>30</v>
      </c>
      <c r="J30" s="163" t="s">
        <v>31</v>
      </c>
      <c r="K30" s="164" t="s">
        <v>32</v>
      </c>
      <c r="L30" s="164" t="s">
        <v>33</v>
      </c>
      <c r="M30" s="329" t="s">
        <v>361</v>
      </c>
    </row>
    <row r="31" spans="2:13">
      <c r="B31" s="165" t="s">
        <v>234</v>
      </c>
      <c r="C31" s="166" t="s">
        <v>402</v>
      </c>
      <c r="D31" s="20"/>
      <c r="E31" s="20" t="s">
        <v>366</v>
      </c>
      <c r="F31" s="22">
        <v>662</v>
      </c>
      <c r="G31" s="168" t="s">
        <v>403</v>
      </c>
      <c r="H31" s="331">
        <v>1997</v>
      </c>
      <c r="I31" s="25"/>
      <c r="J31" s="345">
        <v>1000</v>
      </c>
      <c r="K31" s="346">
        <v>994</v>
      </c>
      <c r="L31" s="333">
        <v>1000</v>
      </c>
      <c r="M31" s="334">
        <v>997</v>
      </c>
    </row>
    <row r="32" spans="2:13">
      <c r="B32" s="174" t="s">
        <v>238</v>
      </c>
      <c r="C32" s="175" t="s">
        <v>392</v>
      </c>
      <c r="D32" s="32"/>
      <c r="E32" s="32" t="s">
        <v>393</v>
      </c>
      <c r="F32" s="34">
        <v>138</v>
      </c>
      <c r="G32" s="177" t="s">
        <v>394</v>
      </c>
      <c r="H32" s="335">
        <v>1988</v>
      </c>
      <c r="I32" s="25"/>
      <c r="J32" s="340">
        <v>976</v>
      </c>
      <c r="K32" s="337">
        <v>1000</v>
      </c>
      <c r="L32" s="41">
        <v>962</v>
      </c>
      <c r="M32" s="338">
        <v>1000</v>
      </c>
    </row>
    <row r="33" spans="2:13" ht="17" thickBot="1">
      <c r="B33" s="231" t="s">
        <v>240</v>
      </c>
      <c r="C33" s="342" t="s">
        <v>395</v>
      </c>
      <c r="D33" s="52"/>
      <c r="E33" s="52" t="s">
        <v>369</v>
      </c>
      <c r="F33" s="53">
        <v>544</v>
      </c>
      <c r="G33" s="190" t="s">
        <v>372</v>
      </c>
      <c r="H33" s="347">
        <v>1617</v>
      </c>
      <c r="I33" s="25"/>
      <c r="J33" s="348">
        <v>829</v>
      </c>
      <c r="K33" s="349">
        <v>858</v>
      </c>
      <c r="L33" s="188">
        <v>0</v>
      </c>
      <c r="M33" s="350">
        <v>773</v>
      </c>
    </row>
    <row r="34" spans="2:13">
      <c r="B34" s="351"/>
      <c r="C34" s="352"/>
      <c r="D34" s="353"/>
      <c r="E34" s="353"/>
      <c r="F34" s="354"/>
      <c r="G34" s="355"/>
      <c r="H34" s="46"/>
      <c r="I34" s="25"/>
      <c r="J34" s="356"/>
      <c r="K34" s="356"/>
      <c r="L34" s="46"/>
      <c r="M34" s="356"/>
    </row>
    <row r="35" spans="2:13" s="25" customFormat="1" ht="14" thickBot="1">
      <c r="B35" s="327" t="s">
        <v>404</v>
      </c>
      <c r="C35" s="328"/>
      <c r="D35" s="328"/>
      <c r="E35" s="328"/>
      <c r="F35" s="328"/>
      <c r="G35" s="328"/>
      <c r="H35" s="328"/>
    </row>
    <row r="36" spans="2:13" ht="17" thickBot="1">
      <c r="B36" s="13" t="s">
        <v>0</v>
      </c>
      <c r="C36" s="159" t="s">
        <v>27</v>
      </c>
      <c r="D36" s="160" t="s">
        <v>28</v>
      </c>
      <c r="E36" s="161" t="s">
        <v>29</v>
      </c>
      <c r="F36" s="161" t="s">
        <v>4</v>
      </c>
      <c r="G36" s="14" t="s">
        <v>5</v>
      </c>
      <c r="H36" s="162" t="s">
        <v>30</v>
      </c>
      <c r="J36" s="163" t="s">
        <v>31</v>
      </c>
      <c r="K36" s="164" t="s">
        <v>32</v>
      </c>
      <c r="L36" s="164" t="s">
        <v>33</v>
      </c>
      <c r="M36" s="329" t="s">
        <v>361</v>
      </c>
    </row>
    <row r="37" spans="2:13">
      <c r="B37" s="165" t="s">
        <v>234</v>
      </c>
      <c r="C37" s="166" t="s">
        <v>362</v>
      </c>
      <c r="D37" s="20"/>
      <c r="E37" s="20" t="s">
        <v>329</v>
      </c>
      <c r="F37" s="22">
        <v>391</v>
      </c>
      <c r="G37" s="168" t="s">
        <v>405</v>
      </c>
      <c r="H37" s="331">
        <v>485</v>
      </c>
      <c r="I37" s="25"/>
      <c r="J37" s="345">
        <v>330</v>
      </c>
      <c r="K37" s="333">
        <v>380</v>
      </c>
      <c r="L37" s="346">
        <v>320</v>
      </c>
      <c r="M37" s="334">
        <v>130</v>
      </c>
    </row>
    <row r="38" spans="2:13" ht="17" thickBot="1">
      <c r="B38" s="231" t="s">
        <v>406</v>
      </c>
      <c r="C38" s="342" t="s">
        <v>384</v>
      </c>
      <c r="D38" s="52"/>
      <c r="E38" s="52" t="s">
        <v>329</v>
      </c>
      <c r="F38" s="53">
        <v>391</v>
      </c>
      <c r="G38" s="190" t="s">
        <v>405</v>
      </c>
      <c r="H38" s="191" t="s">
        <v>407</v>
      </c>
      <c r="I38" s="25"/>
      <c r="J38" s="343">
        <v>556</v>
      </c>
      <c r="K38" s="188">
        <v>574</v>
      </c>
      <c r="L38" s="188">
        <v>574</v>
      </c>
      <c r="M38" s="344">
        <v>60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D2B59-C3EF-3349-972C-C0F27A8CDDFE}">
  <dimension ref="A1"/>
  <sheetViews>
    <sheetView workbookViewId="0">
      <selection activeCell="K36" sqref="K36"/>
    </sheetView>
  </sheetViews>
  <sheetFormatPr baseColWidth="10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F3F</vt:lpstr>
      <vt:lpstr>F3Q</vt:lpstr>
      <vt:lpstr>Electro7</vt:lpstr>
      <vt:lpstr>VLI</vt:lpstr>
      <vt:lpstr>FF2000</vt:lpstr>
      <vt:lpstr>F3A</vt:lpstr>
      <vt:lpstr>F9U</vt:lpstr>
      <vt:lpstr>Maquettes</vt:lpstr>
      <vt:lpstr>Racer</vt:lpstr>
      <vt:lpstr>F5J</vt:lpstr>
      <vt:lpstr>F3K</vt:lpstr>
      <vt:lpstr>F1E</vt:lpstr>
      <vt:lpstr>F3J</vt:lpstr>
      <vt:lpstr>VLE</vt:lpstr>
      <vt:lpstr>VCC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MEYNIE Pierre-Maxime</dc:creator>
  <cp:lastModifiedBy>Flavie Memet</cp:lastModifiedBy>
  <cp:lastPrinted>2024-04-21T15:55:19Z</cp:lastPrinted>
  <dcterms:created xsi:type="dcterms:W3CDTF">2015-03-31T13:39:26Z</dcterms:created>
  <dcterms:modified xsi:type="dcterms:W3CDTF">2025-03-20T15:24:35Z</dcterms:modified>
</cp:coreProperties>
</file>